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3.xml" ContentType="application/vnd.openxmlformats-officedocument.spreadsheetml.queryTable+xml"/>
  <Override PartName="/xl/tables/table3.xml" ContentType="application/vnd.openxmlformats-officedocument.spreadsheetml.table+xml"/>
  <Override PartName="/xl/queryTables/queryTable4.xml" ContentType="application/vnd.openxmlformats-officedocument.spreadsheetml.queryTable+xml"/>
  <Override PartName="/xl/queryTables/queryTable2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pegovbr-my.sharepoint.com/personal/gustavo_ponte_epe_gov_br/Documents/Arquivos de Chat do Microsoft Teams/"/>
    </mc:Choice>
  </mc:AlternateContent>
  <xr:revisionPtr revIDLastSave="56" documentId="13_ncr:1_{587507BF-C5DE-485C-B76A-175B9F1F40DA}" xr6:coauthVersionLast="47" xr6:coauthVersionMax="47" xr10:uidLastSave="{8CDEE6A0-5430-427D-BA40-AF9C381DC8D3}"/>
  <bookViews>
    <workbookView xWindow="-28920" yWindow="-8160" windowWidth="29040" windowHeight="15720" tabRatio="730" xr2:uid="{8D7AD62E-B9E6-484A-AA48-8077FEE25A2A}"/>
  </bookViews>
  <sheets>
    <sheet name="LRCAP-2026 UTE GN-CM UHE" sheetId="24" r:id="rId1"/>
    <sheet name="LRCAP-2026 UTE O-B" sheetId="16" r:id="rId2"/>
    <sheet name="Query UHE Comp" sheetId="23" state="hidden" r:id="rId3"/>
    <sheet name="Query UHE 4LRCAP" sheetId="19" state="hidden" r:id="rId4"/>
    <sheet name="Query UTE 5LRCAP" sheetId="18" state="hidden" r:id="rId5"/>
    <sheet name="Query UTE Comp CC" sheetId="21" state="hidden" r:id="rId6"/>
    <sheet name="Query UTE Comp" sheetId="20" state="hidden" r:id="rId7"/>
    <sheet name="Query UTE 4LRCAP" sheetId="15" state="hidden" r:id="rId8"/>
    <sheet name="Entrada" sheetId="22" state="hidden" r:id="rId9"/>
    <sheet name="Produtos" sheetId="3" state="hidden" r:id="rId10"/>
    <sheet name="PDisp_DispOf" sheetId="25" state="hidden" r:id="rId11"/>
  </sheets>
  <definedNames>
    <definedName name="_xlnm._FilterDatabase" localSheetId="0" hidden="1">'LRCAP-2026 UTE GN-CM UHE'!$B$4:$P$104</definedName>
    <definedName name="Consulta_de_EPE_PRD" localSheetId="2" hidden="1">'Query UHE Comp'!$A$1:$E$6</definedName>
    <definedName name="Consulta_de_EPE_PRD" localSheetId="4" hidden="1">'Query UTE 5LRCAP'!$A$1:$I$49</definedName>
    <definedName name="Consulta_de_EPE_PRD" localSheetId="6" hidden="1">'Query UTE Comp'!$A$1:$H$601</definedName>
    <definedName name="Consulta_de_EPE_PRD_1" localSheetId="3" hidden="1">'Query UHE 4LRCAP'!$A$1:$F$6</definedName>
    <definedName name="Consulta_de_EPE_PRD_1" localSheetId="2" hidden="1">'Query UHE Comp'!$A$9:$E$14</definedName>
    <definedName name="Consulta_de_EPE_PRD_1" localSheetId="7" hidden="1">'Query UTE 4LRCAP'!$A$1:$I$553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6" l="1"/>
  <c r="K7" i="16"/>
  <c r="K8" i="16"/>
  <c r="K9" i="16"/>
  <c r="K10" i="16"/>
  <c r="K5" i="16"/>
  <c r="J6" i="16"/>
  <c r="J7" i="16"/>
  <c r="J8" i="16"/>
  <c r="J9" i="16"/>
  <c r="J10" i="16"/>
  <c r="J5" i="16"/>
  <c r="I22" i="24"/>
  <c r="J22" i="24"/>
  <c r="I89" i="24"/>
  <c r="J89" i="24"/>
  <c r="I44" i="24"/>
  <c r="J44" i="24"/>
  <c r="I23" i="24"/>
  <c r="J23" i="24"/>
  <c r="I24" i="24"/>
  <c r="J24" i="24"/>
  <c r="I45" i="24"/>
  <c r="J45" i="24"/>
  <c r="I46" i="24"/>
  <c r="J46" i="24"/>
  <c r="I47" i="24"/>
  <c r="J47" i="24"/>
  <c r="I48" i="24"/>
  <c r="J48" i="24"/>
  <c r="I49" i="24"/>
  <c r="J49" i="24"/>
  <c r="I50" i="24"/>
  <c r="J50" i="24"/>
  <c r="I51" i="24"/>
  <c r="J51" i="24"/>
  <c r="I52" i="24"/>
  <c r="J52" i="24"/>
  <c r="I10" i="24"/>
  <c r="J10" i="24"/>
  <c r="I53" i="24"/>
  <c r="J53" i="24"/>
  <c r="I11" i="24"/>
  <c r="J11" i="24"/>
  <c r="I90" i="24"/>
  <c r="J90" i="24"/>
  <c r="I12" i="24"/>
  <c r="J12" i="24"/>
  <c r="I25" i="24"/>
  <c r="J25" i="24"/>
  <c r="I91" i="24"/>
  <c r="J91" i="24"/>
  <c r="I92" i="24"/>
  <c r="J92" i="24"/>
  <c r="I54" i="24"/>
  <c r="J54" i="24"/>
  <c r="I55" i="24"/>
  <c r="J55" i="24"/>
  <c r="I56" i="24"/>
  <c r="J56" i="24"/>
  <c r="I57" i="24"/>
  <c r="J57" i="24"/>
  <c r="I26" i="24"/>
  <c r="J26" i="24"/>
  <c r="I93" i="24"/>
  <c r="J93" i="24"/>
  <c r="I27" i="24"/>
  <c r="J27" i="24"/>
  <c r="I28" i="24"/>
  <c r="J28" i="24"/>
  <c r="I58" i="24"/>
  <c r="J58" i="24"/>
  <c r="I59" i="24"/>
  <c r="J59" i="24"/>
  <c r="I60" i="24"/>
  <c r="J60" i="24"/>
  <c r="I61" i="24"/>
  <c r="J61" i="24"/>
  <c r="I62" i="24"/>
  <c r="J62" i="24"/>
  <c r="I94" i="24"/>
  <c r="J94" i="24"/>
  <c r="I29" i="24"/>
  <c r="J29" i="24"/>
  <c r="I30" i="24"/>
  <c r="J30" i="24"/>
  <c r="I95" i="24"/>
  <c r="J95" i="24"/>
  <c r="I63" i="24"/>
  <c r="J63" i="24"/>
  <c r="I31" i="24"/>
  <c r="J31" i="24"/>
  <c r="I96" i="24"/>
  <c r="J96" i="24"/>
  <c r="I97" i="24"/>
  <c r="J97" i="24"/>
  <c r="I13" i="24"/>
  <c r="J13" i="24"/>
  <c r="I64" i="24"/>
  <c r="J64" i="24"/>
  <c r="I98" i="24"/>
  <c r="J98" i="24"/>
  <c r="I65" i="24"/>
  <c r="J65" i="24"/>
  <c r="I99" i="24"/>
  <c r="J99" i="24"/>
  <c r="I100" i="24"/>
  <c r="J100" i="24"/>
  <c r="I66" i="24"/>
  <c r="J66" i="24"/>
  <c r="I32" i="24"/>
  <c r="J32" i="24"/>
  <c r="I67" i="24"/>
  <c r="J67" i="24"/>
  <c r="I68" i="24"/>
  <c r="J68" i="24"/>
  <c r="I69" i="24"/>
  <c r="J69" i="24"/>
  <c r="I33" i="24"/>
  <c r="J33" i="24"/>
  <c r="I70" i="24"/>
  <c r="J70" i="24"/>
  <c r="I71" i="24"/>
  <c r="J71" i="24"/>
  <c r="I72" i="24"/>
  <c r="J72" i="24"/>
  <c r="I73" i="24"/>
  <c r="J73" i="24"/>
  <c r="I74" i="24"/>
  <c r="J74" i="24"/>
  <c r="I75" i="24"/>
  <c r="J75" i="24"/>
  <c r="I76" i="24"/>
  <c r="J76" i="24"/>
  <c r="I77" i="24"/>
  <c r="J77" i="24"/>
  <c r="I78" i="24"/>
  <c r="J78" i="24"/>
  <c r="I79" i="24"/>
  <c r="J79" i="24"/>
  <c r="I80" i="24"/>
  <c r="J80" i="24"/>
  <c r="I81" i="24"/>
  <c r="J81" i="24"/>
  <c r="I101" i="24"/>
  <c r="J101" i="24"/>
  <c r="I82" i="24"/>
  <c r="J82" i="24"/>
  <c r="I83" i="24"/>
  <c r="J83" i="24"/>
  <c r="I84" i="24"/>
  <c r="J84" i="24"/>
  <c r="I85" i="24"/>
  <c r="J85" i="24"/>
  <c r="I14" i="24"/>
  <c r="J14" i="24"/>
  <c r="I102" i="24"/>
  <c r="J102" i="24"/>
  <c r="I15" i="24"/>
  <c r="J15" i="24"/>
  <c r="I16" i="24"/>
  <c r="J16" i="24"/>
  <c r="I34" i="24"/>
  <c r="J34" i="24"/>
  <c r="I17" i="24"/>
  <c r="J17" i="24"/>
  <c r="I35" i="24"/>
  <c r="J35" i="24"/>
  <c r="I36" i="24"/>
  <c r="J36" i="24"/>
  <c r="I37" i="24"/>
  <c r="J37" i="24"/>
  <c r="I38" i="24"/>
  <c r="J38" i="24"/>
  <c r="I39" i="24"/>
  <c r="J39" i="24"/>
  <c r="I18" i="24"/>
  <c r="J18" i="24"/>
  <c r="I19" i="24"/>
  <c r="J19" i="24"/>
  <c r="I20" i="24"/>
  <c r="J20" i="24"/>
  <c r="I21" i="24"/>
  <c r="J21" i="24"/>
  <c r="I40" i="24"/>
  <c r="J40" i="24"/>
  <c r="I103" i="24"/>
  <c r="J103" i="24"/>
  <c r="I104" i="24"/>
  <c r="J104" i="24"/>
  <c r="I86" i="24"/>
  <c r="J86" i="24"/>
  <c r="I87" i="24"/>
  <c r="J87" i="24"/>
  <c r="I41" i="24"/>
  <c r="J41" i="24"/>
  <c r="I42" i="24"/>
  <c r="J42" i="24"/>
  <c r="I43" i="24"/>
  <c r="J43" i="24"/>
  <c r="I5" i="24"/>
  <c r="J5" i="24"/>
  <c r="I6" i="24"/>
  <c r="J6" i="24"/>
  <c r="I7" i="24"/>
  <c r="J7" i="24"/>
  <c r="I8" i="24"/>
  <c r="J8" i="24"/>
  <c r="I9" i="24"/>
  <c r="J9" i="24"/>
  <c r="J88" i="24"/>
  <c r="I88" i="24"/>
  <c r="E3" i="25"/>
  <c r="E4" i="25"/>
  <c r="E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0" i="25"/>
  <c r="E101" i="25"/>
  <c r="E102" i="25"/>
  <c r="E103" i="25"/>
  <c r="E104" i="25"/>
  <c r="E105" i="25"/>
  <c r="E106" i="25"/>
  <c r="E107" i="25"/>
  <c r="E2" i="25"/>
  <c r="P9" i="24"/>
  <c r="K9" i="24"/>
  <c r="P8" i="24"/>
  <c r="K8" i="24"/>
  <c r="P7" i="24"/>
  <c r="K7" i="24"/>
  <c r="P6" i="24"/>
  <c r="K6" i="24"/>
  <c r="P5" i="24"/>
  <c r="Q5" i="24" s="1"/>
  <c r="K5" i="24"/>
  <c r="P43" i="24"/>
  <c r="O43" i="24"/>
  <c r="N43" i="24"/>
  <c r="M43" i="24"/>
  <c r="L43" i="24"/>
  <c r="K43" i="24"/>
  <c r="P42" i="24"/>
  <c r="O42" i="24"/>
  <c r="N42" i="24"/>
  <c r="M42" i="24"/>
  <c r="L42" i="24"/>
  <c r="K42" i="24"/>
  <c r="P41" i="24"/>
  <c r="O41" i="24"/>
  <c r="N41" i="24"/>
  <c r="M41" i="24"/>
  <c r="L41" i="24"/>
  <c r="K41" i="24"/>
  <c r="P87" i="24"/>
  <c r="O87" i="24"/>
  <c r="N87" i="24"/>
  <c r="M87" i="24"/>
  <c r="L87" i="24"/>
  <c r="K87" i="24"/>
  <c r="P86" i="24"/>
  <c r="O86" i="24"/>
  <c r="N86" i="24"/>
  <c r="M86" i="24"/>
  <c r="L86" i="24"/>
  <c r="K86" i="24"/>
  <c r="P104" i="24"/>
  <c r="O104" i="24"/>
  <c r="N104" i="24"/>
  <c r="M104" i="24"/>
  <c r="L104" i="24"/>
  <c r="K104" i="24"/>
  <c r="P103" i="24"/>
  <c r="O103" i="24"/>
  <c r="N103" i="24"/>
  <c r="M103" i="24"/>
  <c r="L103" i="24"/>
  <c r="K103" i="24"/>
  <c r="P40" i="24"/>
  <c r="O40" i="24"/>
  <c r="N40" i="24"/>
  <c r="M40" i="24"/>
  <c r="L40" i="24"/>
  <c r="K40" i="24"/>
  <c r="P21" i="24"/>
  <c r="O21" i="24"/>
  <c r="N21" i="24"/>
  <c r="M21" i="24"/>
  <c r="L21" i="24"/>
  <c r="K21" i="24"/>
  <c r="P20" i="24"/>
  <c r="O20" i="24"/>
  <c r="N20" i="24"/>
  <c r="M20" i="24"/>
  <c r="L20" i="24"/>
  <c r="K20" i="24"/>
  <c r="P19" i="24"/>
  <c r="O19" i="24"/>
  <c r="N19" i="24"/>
  <c r="M19" i="24"/>
  <c r="L19" i="24"/>
  <c r="K19" i="24"/>
  <c r="P18" i="24"/>
  <c r="O18" i="24"/>
  <c r="N18" i="24"/>
  <c r="M18" i="24"/>
  <c r="L18" i="24"/>
  <c r="K18" i="24"/>
  <c r="P39" i="24"/>
  <c r="O39" i="24"/>
  <c r="N39" i="24"/>
  <c r="M39" i="24"/>
  <c r="L39" i="24"/>
  <c r="K39" i="24"/>
  <c r="P38" i="24"/>
  <c r="O38" i="24"/>
  <c r="N38" i="24"/>
  <c r="M38" i="24"/>
  <c r="L38" i="24"/>
  <c r="K38" i="24"/>
  <c r="P37" i="24"/>
  <c r="O37" i="24"/>
  <c r="N37" i="24"/>
  <c r="M37" i="24"/>
  <c r="L37" i="24"/>
  <c r="K37" i="24"/>
  <c r="P36" i="24"/>
  <c r="O36" i="24"/>
  <c r="N36" i="24"/>
  <c r="M36" i="24"/>
  <c r="L36" i="24"/>
  <c r="K36" i="24"/>
  <c r="P35" i="24"/>
  <c r="O35" i="24"/>
  <c r="N35" i="24"/>
  <c r="M35" i="24"/>
  <c r="L35" i="24"/>
  <c r="K35" i="24"/>
  <c r="P17" i="24"/>
  <c r="O17" i="24"/>
  <c r="N17" i="24"/>
  <c r="M17" i="24"/>
  <c r="L17" i="24"/>
  <c r="K17" i="24"/>
  <c r="P34" i="24"/>
  <c r="O34" i="24"/>
  <c r="N34" i="24"/>
  <c r="M34" i="24"/>
  <c r="L34" i="24"/>
  <c r="K34" i="24"/>
  <c r="P16" i="24"/>
  <c r="O16" i="24"/>
  <c r="N16" i="24"/>
  <c r="M16" i="24"/>
  <c r="L16" i="24"/>
  <c r="K16" i="24"/>
  <c r="P15" i="24"/>
  <c r="O15" i="24"/>
  <c r="N15" i="24"/>
  <c r="M15" i="24"/>
  <c r="L15" i="24"/>
  <c r="K15" i="24"/>
  <c r="P102" i="24"/>
  <c r="O102" i="24"/>
  <c r="N102" i="24"/>
  <c r="M102" i="24"/>
  <c r="L102" i="24"/>
  <c r="K102" i="24"/>
  <c r="P14" i="24"/>
  <c r="O14" i="24"/>
  <c r="N14" i="24"/>
  <c r="M14" i="24"/>
  <c r="L14" i="24"/>
  <c r="K14" i="24"/>
  <c r="P85" i="24"/>
  <c r="O85" i="24"/>
  <c r="N85" i="24"/>
  <c r="M85" i="24"/>
  <c r="L85" i="24"/>
  <c r="K85" i="24"/>
  <c r="P84" i="24"/>
  <c r="O84" i="24"/>
  <c r="N84" i="24"/>
  <c r="M84" i="24"/>
  <c r="L84" i="24"/>
  <c r="K84" i="24"/>
  <c r="P83" i="24"/>
  <c r="O83" i="24"/>
  <c r="N83" i="24"/>
  <c r="M83" i="24"/>
  <c r="L83" i="24"/>
  <c r="K83" i="24"/>
  <c r="P82" i="24"/>
  <c r="O82" i="24"/>
  <c r="N82" i="24"/>
  <c r="M82" i="24"/>
  <c r="L82" i="24"/>
  <c r="K82" i="24"/>
  <c r="P101" i="24"/>
  <c r="O101" i="24"/>
  <c r="N101" i="24"/>
  <c r="M101" i="24"/>
  <c r="L101" i="24"/>
  <c r="K101" i="24"/>
  <c r="P81" i="24"/>
  <c r="O81" i="24"/>
  <c r="N81" i="24"/>
  <c r="M81" i="24"/>
  <c r="L81" i="24"/>
  <c r="K81" i="24"/>
  <c r="P80" i="24"/>
  <c r="O80" i="24"/>
  <c r="N80" i="24"/>
  <c r="M80" i="24"/>
  <c r="L80" i="24"/>
  <c r="K80" i="24"/>
  <c r="P79" i="24"/>
  <c r="O79" i="24"/>
  <c r="N79" i="24"/>
  <c r="M79" i="24"/>
  <c r="L79" i="24"/>
  <c r="K79" i="24"/>
  <c r="P78" i="24"/>
  <c r="O78" i="24"/>
  <c r="N78" i="24"/>
  <c r="M78" i="24"/>
  <c r="L78" i="24"/>
  <c r="K78" i="24"/>
  <c r="P77" i="24"/>
  <c r="O77" i="24"/>
  <c r="N77" i="24"/>
  <c r="M77" i="24"/>
  <c r="L77" i="24"/>
  <c r="K77" i="24"/>
  <c r="P76" i="24"/>
  <c r="O76" i="24"/>
  <c r="N76" i="24"/>
  <c r="M76" i="24"/>
  <c r="L76" i="24"/>
  <c r="K76" i="24"/>
  <c r="P75" i="24"/>
  <c r="O75" i="24"/>
  <c r="N75" i="24"/>
  <c r="M75" i="24"/>
  <c r="L75" i="24"/>
  <c r="K75" i="24"/>
  <c r="P74" i="24"/>
  <c r="O74" i="24"/>
  <c r="N74" i="24"/>
  <c r="M74" i="24"/>
  <c r="L74" i="24"/>
  <c r="K74" i="24"/>
  <c r="P73" i="24"/>
  <c r="O73" i="24"/>
  <c r="N73" i="24"/>
  <c r="M73" i="24"/>
  <c r="L73" i="24"/>
  <c r="K73" i="24"/>
  <c r="P72" i="24"/>
  <c r="O72" i="24"/>
  <c r="N72" i="24"/>
  <c r="M72" i="24"/>
  <c r="L72" i="24"/>
  <c r="K72" i="24"/>
  <c r="P71" i="24"/>
  <c r="O71" i="24"/>
  <c r="N71" i="24"/>
  <c r="M71" i="24"/>
  <c r="L71" i="24"/>
  <c r="K71" i="24"/>
  <c r="P70" i="24"/>
  <c r="O70" i="24"/>
  <c r="N70" i="24"/>
  <c r="M70" i="24"/>
  <c r="L70" i="24"/>
  <c r="K70" i="24"/>
  <c r="P33" i="24"/>
  <c r="O33" i="24"/>
  <c r="N33" i="24"/>
  <c r="M33" i="24"/>
  <c r="L33" i="24"/>
  <c r="K33" i="24"/>
  <c r="P69" i="24"/>
  <c r="O69" i="24"/>
  <c r="N69" i="24"/>
  <c r="M69" i="24"/>
  <c r="L69" i="24"/>
  <c r="K69" i="24"/>
  <c r="P68" i="24"/>
  <c r="O68" i="24"/>
  <c r="N68" i="24"/>
  <c r="M68" i="24"/>
  <c r="L68" i="24"/>
  <c r="K68" i="24"/>
  <c r="P67" i="24"/>
  <c r="O67" i="24"/>
  <c r="N67" i="24"/>
  <c r="M67" i="24"/>
  <c r="L67" i="24"/>
  <c r="K67" i="24"/>
  <c r="P32" i="24"/>
  <c r="O32" i="24"/>
  <c r="N32" i="24"/>
  <c r="M32" i="24"/>
  <c r="L32" i="24"/>
  <c r="K32" i="24"/>
  <c r="P66" i="24"/>
  <c r="O66" i="24"/>
  <c r="N66" i="24"/>
  <c r="M66" i="24"/>
  <c r="L66" i="24"/>
  <c r="K66" i="24"/>
  <c r="P100" i="24"/>
  <c r="O100" i="24"/>
  <c r="N100" i="24"/>
  <c r="M100" i="24"/>
  <c r="L100" i="24"/>
  <c r="K100" i="24"/>
  <c r="P99" i="24"/>
  <c r="O99" i="24"/>
  <c r="N99" i="24"/>
  <c r="M99" i="24"/>
  <c r="L99" i="24"/>
  <c r="K99" i="24"/>
  <c r="P65" i="24"/>
  <c r="O65" i="24"/>
  <c r="N65" i="24"/>
  <c r="M65" i="24"/>
  <c r="L65" i="24"/>
  <c r="K65" i="24"/>
  <c r="P98" i="24"/>
  <c r="O98" i="24"/>
  <c r="N98" i="24"/>
  <c r="M98" i="24"/>
  <c r="L98" i="24"/>
  <c r="K98" i="24"/>
  <c r="P64" i="24"/>
  <c r="O64" i="24"/>
  <c r="N64" i="24"/>
  <c r="M64" i="24"/>
  <c r="L64" i="24"/>
  <c r="K64" i="24"/>
  <c r="P13" i="24"/>
  <c r="O13" i="24"/>
  <c r="N13" i="24"/>
  <c r="M13" i="24"/>
  <c r="L13" i="24"/>
  <c r="K13" i="24"/>
  <c r="P97" i="24"/>
  <c r="O97" i="24"/>
  <c r="N97" i="24"/>
  <c r="M97" i="24"/>
  <c r="L97" i="24"/>
  <c r="K97" i="24"/>
  <c r="P96" i="24"/>
  <c r="O96" i="24"/>
  <c r="N96" i="24"/>
  <c r="M96" i="24"/>
  <c r="L96" i="24"/>
  <c r="K96" i="24"/>
  <c r="P31" i="24"/>
  <c r="O31" i="24"/>
  <c r="N31" i="24"/>
  <c r="M31" i="24"/>
  <c r="L31" i="24"/>
  <c r="K31" i="24"/>
  <c r="P63" i="24"/>
  <c r="O63" i="24"/>
  <c r="N63" i="24"/>
  <c r="M63" i="24"/>
  <c r="L63" i="24"/>
  <c r="K63" i="24"/>
  <c r="P95" i="24"/>
  <c r="O95" i="24"/>
  <c r="N95" i="24"/>
  <c r="M95" i="24"/>
  <c r="L95" i="24"/>
  <c r="K95" i="24"/>
  <c r="P30" i="24"/>
  <c r="O30" i="24"/>
  <c r="N30" i="24"/>
  <c r="M30" i="24"/>
  <c r="L30" i="24"/>
  <c r="K30" i="24"/>
  <c r="P29" i="24"/>
  <c r="O29" i="24"/>
  <c r="N29" i="24"/>
  <c r="M29" i="24"/>
  <c r="L29" i="24"/>
  <c r="K29" i="24"/>
  <c r="P94" i="24"/>
  <c r="O94" i="24"/>
  <c r="N94" i="24"/>
  <c r="M94" i="24"/>
  <c r="L94" i="24"/>
  <c r="K94" i="24"/>
  <c r="P62" i="24"/>
  <c r="O62" i="24"/>
  <c r="N62" i="24"/>
  <c r="M62" i="24"/>
  <c r="L62" i="24"/>
  <c r="K62" i="24"/>
  <c r="P61" i="24"/>
  <c r="O61" i="24"/>
  <c r="N61" i="24"/>
  <c r="M61" i="24"/>
  <c r="L61" i="24"/>
  <c r="K61" i="24"/>
  <c r="P60" i="24"/>
  <c r="O60" i="24"/>
  <c r="N60" i="24"/>
  <c r="M60" i="24"/>
  <c r="L60" i="24"/>
  <c r="K60" i="24"/>
  <c r="P59" i="24"/>
  <c r="O59" i="24"/>
  <c r="N59" i="24"/>
  <c r="M59" i="24"/>
  <c r="L59" i="24"/>
  <c r="K59" i="24"/>
  <c r="P58" i="24"/>
  <c r="O58" i="24"/>
  <c r="N58" i="24"/>
  <c r="M58" i="24"/>
  <c r="L58" i="24"/>
  <c r="K58" i="24"/>
  <c r="P28" i="24"/>
  <c r="O28" i="24"/>
  <c r="N28" i="24"/>
  <c r="M28" i="24"/>
  <c r="L28" i="24"/>
  <c r="K28" i="24"/>
  <c r="P27" i="24"/>
  <c r="O27" i="24"/>
  <c r="N27" i="24"/>
  <c r="M27" i="24"/>
  <c r="L27" i="24"/>
  <c r="K27" i="24"/>
  <c r="P93" i="24"/>
  <c r="O93" i="24"/>
  <c r="N93" i="24"/>
  <c r="M93" i="24"/>
  <c r="L93" i="24"/>
  <c r="K93" i="24"/>
  <c r="P26" i="24"/>
  <c r="O26" i="24"/>
  <c r="N26" i="24"/>
  <c r="M26" i="24"/>
  <c r="L26" i="24"/>
  <c r="K26" i="24"/>
  <c r="P57" i="24"/>
  <c r="O57" i="24"/>
  <c r="N57" i="24"/>
  <c r="M57" i="24"/>
  <c r="L57" i="24"/>
  <c r="K57" i="24"/>
  <c r="P56" i="24"/>
  <c r="O56" i="24"/>
  <c r="N56" i="24"/>
  <c r="M56" i="24"/>
  <c r="L56" i="24"/>
  <c r="K56" i="24"/>
  <c r="P55" i="24"/>
  <c r="O55" i="24"/>
  <c r="N55" i="24"/>
  <c r="M55" i="24"/>
  <c r="L55" i="24"/>
  <c r="K55" i="24"/>
  <c r="P54" i="24"/>
  <c r="O54" i="24"/>
  <c r="N54" i="24"/>
  <c r="M54" i="24"/>
  <c r="L54" i="24"/>
  <c r="K54" i="24"/>
  <c r="P92" i="24"/>
  <c r="O92" i="24"/>
  <c r="N92" i="24"/>
  <c r="M92" i="24"/>
  <c r="L92" i="24"/>
  <c r="K92" i="24"/>
  <c r="P91" i="24"/>
  <c r="O91" i="24"/>
  <c r="N91" i="24"/>
  <c r="M91" i="24"/>
  <c r="L91" i="24"/>
  <c r="K91" i="24"/>
  <c r="P25" i="24"/>
  <c r="O25" i="24"/>
  <c r="N25" i="24"/>
  <c r="M25" i="24"/>
  <c r="L25" i="24"/>
  <c r="K25" i="24"/>
  <c r="P12" i="24"/>
  <c r="O12" i="24"/>
  <c r="N12" i="24"/>
  <c r="M12" i="24"/>
  <c r="L12" i="24"/>
  <c r="K12" i="24"/>
  <c r="P90" i="24"/>
  <c r="O90" i="24"/>
  <c r="N90" i="24"/>
  <c r="M90" i="24"/>
  <c r="L90" i="24"/>
  <c r="K90" i="24"/>
  <c r="P11" i="24"/>
  <c r="O11" i="24"/>
  <c r="N11" i="24"/>
  <c r="M11" i="24"/>
  <c r="L11" i="24"/>
  <c r="K11" i="24"/>
  <c r="P53" i="24"/>
  <c r="O53" i="24"/>
  <c r="N53" i="24"/>
  <c r="M53" i="24"/>
  <c r="L53" i="24"/>
  <c r="K53" i="24"/>
  <c r="P10" i="24"/>
  <c r="O10" i="24"/>
  <c r="N10" i="24"/>
  <c r="M10" i="24"/>
  <c r="L10" i="24"/>
  <c r="K10" i="24"/>
  <c r="P52" i="24"/>
  <c r="O52" i="24"/>
  <c r="N52" i="24"/>
  <c r="M52" i="24"/>
  <c r="L52" i="24"/>
  <c r="K52" i="24"/>
  <c r="P51" i="24"/>
  <c r="O51" i="24"/>
  <c r="N51" i="24"/>
  <c r="M51" i="24"/>
  <c r="L51" i="24"/>
  <c r="K51" i="24"/>
  <c r="P50" i="24"/>
  <c r="O50" i="24"/>
  <c r="N50" i="24"/>
  <c r="M50" i="24"/>
  <c r="L50" i="24"/>
  <c r="K50" i="24"/>
  <c r="P49" i="24"/>
  <c r="O49" i="24"/>
  <c r="N49" i="24"/>
  <c r="M49" i="24"/>
  <c r="L49" i="24"/>
  <c r="K49" i="24"/>
  <c r="P48" i="24"/>
  <c r="O48" i="24"/>
  <c r="N48" i="24"/>
  <c r="M48" i="24"/>
  <c r="L48" i="24"/>
  <c r="K48" i="24"/>
  <c r="P47" i="24"/>
  <c r="Q18" i="24" s="1"/>
  <c r="O47" i="24"/>
  <c r="N47" i="24"/>
  <c r="M47" i="24"/>
  <c r="L47" i="24"/>
  <c r="K47" i="24"/>
  <c r="P46" i="24"/>
  <c r="O46" i="24"/>
  <c r="N46" i="24"/>
  <c r="M46" i="24"/>
  <c r="L46" i="24"/>
  <c r="K46" i="24"/>
  <c r="P45" i="24"/>
  <c r="O45" i="24"/>
  <c r="N45" i="24"/>
  <c r="M45" i="24"/>
  <c r="L45" i="24"/>
  <c r="K45" i="24"/>
  <c r="P24" i="24"/>
  <c r="O24" i="24"/>
  <c r="N24" i="24"/>
  <c r="M24" i="24"/>
  <c r="L24" i="24"/>
  <c r="K24" i="24"/>
  <c r="P23" i="24"/>
  <c r="O23" i="24"/>
  <c r="N23" i="24"/>
  <c r="M23" i="24"/>
  <c r="L23" i="24"/>
  <c r="K23" i="24"/>
  <c r="P44" i="24"/>
  <c r="Q8" i="24" s="1"/>
  <c r="O44" i="24"/>
  <c r="N44" i="24"/>
  <c r="M44" i="24"/>
  <c r="L44" i="24"/>
  <c r="K44" i="24"/>
  <c r="P89" i="24"/>
  <c r="Q7" i="24" s="1"/>
  <c r="O89" i="24"/>
  <c r="N89" i="24"/>
  <c r="M89" i="24"/>
  <c r="L89" i="24"/>
  <c r="K89" i="24"/>
  <c r="P22" i="24"/>
  <c r="O22" i="24"/>
  <c r="N22" i="24"/>
  <c r="M22" i="24"/>
  <c r="L22" i="24"/>
  <c r="K22" i="24"/>
  <c r="P88" i="24"/>
  <c r="O88" i="24"/>
  <c r="N88" i="24"/>
  <c r="M88" i="24"/>
  <c r="L88" i="24"/>
  <c r="K88" i="24"/>
  <c r="Q11" i="24" l="1"/>
  <c r="Q26" i="24"/>
  <c r="Q46" i="24"/>
  <c r="Q67" i="24"/>
  <c r="Q30" i="24"/>
  <c r="Q82" i="24"/>
  <c r="Q9" i="24"/>
  <c r="Q61" i="24"/>
  <c r="Q34" i="24"/>
  <c r="Q35" i="24"/>
  <c r="Q94" i="24"/>
  <c r="Q55" i="24"/>
  <c r="Q101" i="24"/>
  <c r="Q48" i="24"/>
  <c r="Q103" i="24"/>
  <c r="Q6" i="24"/>
  <c r="Q12" i="24"/>
  <c r="Q24" i="24"/>
  <c r="Q76" i="24"/>
  <c r="Q80" i="24"/>
  <c r="Q102" i="24"/>
  <c r="Q13" i="24"/>
  <c r="Q27" i="24"/>
  <c r="Q32" i="24"/>
  <c r="Q37" i="24"/>
  <c r="Q42" i="24"/>
  <c r="Q51" i="24"/>
  <c r="Q65" i="24"/>
  <c r="Q70" i="24"/>
  <c r="Q74" i="24"/>
  <c r="Q83" i="24"/>
  <c r="Q97" i="24"/>
  <c r="Q17" i="24"/>
  <c r="Q22" i="24"/>
  <c r="Q60" i="24"/>
  <c r="Q78" i="24"/>
  <c r="Q87" i="24"/>
  <c r="Q92" i="24"/>
  <c r="Q100" i="24"/>
  <c r="Q104" i="24"/>
  <c r="Q16" i="24"/>
  <c r="Q31" i="24"/>
  <c r="Q36" i="24"/>
  <c r="Q41" i="24"/>
  <c r="Q45" i="24"/>
  <c r="Q50" i="24"/>
  <c r="Q64" i="24"/>
  <c r="Q69" i="24"/>
  <c r="Q73" i="24"/>
  <c r="Q91" i="24"/>
  <c r="Q96" i="24"/>
  <c r="Q15" i="24"/>
  <c r="Q21" i="24"/>
  <c r="Q25" i="24"/>
  <c r="Q40" i="24"/>
  <c r="Q54" i="24"/>
  <c r="Q59" i="24"/>
  <c r="Q68" i="24"/>
  <c r="Q77" i="24"/>
  <c r="Q81" i="24"/>
  <c r="Q86" i="24"/>
  <c r="Q44" i="24"/>
  <c r="Q49" i="24"/>
  <c r="Q58" i="24"/>
  <c r="Q63" i="24"/>
  <c r="Q72" i="24"/>
  <c r="Q85" i="24"/>
  <c r="Q90" i="24"/>
  <c r="Q95" i="24"/>
  <c r="Q20" i="24"/>
  <c r="Q29" i="24"/>
  <c r="Q39" i="24"/>
  <c r="Q53" i="24"/>
  <c r="Q99" i="24"/>
  <c r="Q10" i="24"/>
  <c r="Q14" i="24"/>
  <c r="Q28" i="24"/>
  <c r="Q33" i="24"/>
  <c r="Q43" i="24"/>
  <c r="Q52" i="24"/>
  <c r="Q57" i="24"/>
  <c r="Q62" i="24"/>
  <c r="Q66" i="24"/>
  <c r="Q71" i="24"/>
  <c r="Q84" i="24"/>
  <c r="Q89" i="24"/>
  <c r="Q19" i="24"/>
  <c r="Q23" i="24"/>
  <c r="Q38" i="24"/>
  <c r="Q47" i="24"/>
  <c r="Q56" i="24"/>
  <c r="Q75" i="24"/>
  <c r="Q79" i="24"/>
  <c r="Q88" i="24"/>
  <c r="Q93" i="24"/>
  <c r="Q98" i="24"/>
  <c r="L6" i="16"/>
  <c r="M6" i="16"/>
  <c r="N6" i="16"/>
  <c r="O6" i="16"/>
  <c r="P6" i="16"/>
  <c r="L7" i="16"/>
  <c r="M7" i="16"/>
  <c r="N7" i="16"/>
  <c r="O7" i="16"/>
  <c r="P7" i="16"/>
  <c r="L8" i="16"/>
  <c r="M8" i="16"/>
  <c r="N8" i="16"/>
  <c r="O8" i="16"/>
  <c r="P8" i="16"/>
  <c r="L9" i="16"/>
  <c r="M9" i="16"/>
  <c r="N9" i="16"/>
  <c r="O9" i="16"/>
  <c r="P9" i="16"/>
  <c r="L10" i="16"/>
  <c r="M10" i="16"/>
  <c r="N10" i="16"/>
  <c r="O10" i="16"/>
  <c r="P10" i="16"/>
  <c r="P5" i="16"/>
  <c r="O5" i="16"/>
  <c r="N5" i="16"/>
  <c r="M5" i="16"/>
  <c r="L5" i="16"/>
  <c r="J2" i="21"/>
  <c r="J3" i="21"/>
  <c r="J4" i="21"/>
  <c r="J5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3" i="21"/>
  <c r="J94" i="21"/>
  <c r="J95" i="21"/>
  <c r="J96" i="21"/>
  <c r="J97" i="21"/>
  <c r="J98" i="21"/>
  <c r="J99" i="21"/>
  <c r="J100" i="21"/>
  <c r="J101" i="21"/>
  <c r="J102" i="21"/>
  <c r="Q10" i="16"/>
  <c r="R10" i="16" s="1"/>
  <c r="Q9" i="16"/>
  <c r="R9" i="16" s="1"/>
  <c r="Q8" i="16"/>
  <c r="R8" i="16" s="1"/>
  <c r="Q7" i="16"/>
  <c r="R7" i="16" s="1"/>
  <c r="Q6" i="16"/>
  <c r="R6" i="16" s="1"/>
  <c r="Q5" i="16"/>
  <c r="R5" i="1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B1C545-ABEF-4C6E-9C32-BCA87BDFD9B0}" name="Consulta de EPE-PRD" type="1" refreshedVersion="8" background="1" saveData="1">
    <dbPr connection="DRIVER=SQL Server;SERVER=DBPRD.epe.lan;UID=andre.velloso;Trusted_Connection=Yes;APP=Microsoft Data Access Components;WSID=EPENB089;DATABASE=EPE" command="SELECT vw_TermoeletricaEconomicosFlexibilidade.processo, vw_TermoeletricaEconomicosFlexibilidade.nome_empreendimento, vw_TermoeletricaCicloCombustivel.Combustível_Princ, vw_TermoeletricaEmpreendimento.Município_Emp, vw_TermoeletricaEmpreendimento.UF_Emp, vw_TermoeletricaCapacidade.Empreendimento, vw_TermoeletricaEconomicosFlexibilidade.Ano_Produto, vw_TermoeletricaEconomicosFlexibilidade.O_projeto_está_conectado_ao_Sistema_de_Transporte_de_Gás_Natural, vw_TermoeletricaCapacidade.&quot;Disponibilidade_de_Potência_(kW)&quot;_x000d__x000a_FROM EPE.AEG.vw_GeralAnaliseSGR vw_GeralAnaliseSGR, EPE.AEG.vw_TermoeletricaCapacidade vw_TermoeletricaCapacidade, EPE.AEG.vw_TermoeletricaCicloCombustivel vw_TermoeletricaCicloCombustivel, EPE.AEG.vw_TermoeletricaEconomicosFlexibilidade vw_TermoeletricaEconomicosFlexibilidade, EPE.AEG.vw_TermoeletricaEmpreendimento vw_TermoeletricaEmpreendimento_x000d__x000a_WHERE vw_TermoeletricaEconomicosFlexibilidade.processo = vw_TermoeletricaCicloCombustivel.processo AND vw_TermoeletricaCicloCombustivel.processo = vw_TermoeletricaCapacidade.processo AND vw_TermoeletricaCapacidade.processo = vw_TermoeletricaEmpreendimento.processo AND vw_TermoeletricaEmpreendimento.processo = vw_GeralAnaliseSGR.processo AND ((vw_GeralAnaliseSGR.processo Like '26ER%') AND (vw_GeralAnaliseSGR.Status_Venda='VNH') AND (vw_TermoeletricaCicloCombustivel.Combustível_Princ&lt;&gt;'Gás Natural'))"/>
  </connection>
  <connection id="2" xr16:uid="{9BB63BE3-4DFB-4219-866B-BE162AB06037}" name="Consulta de EPE-PRD1" type="1" refreshedVersion="8" background="1" saveData="1">
    <dbPr connection="DRIVER=SQL Server;SERVER=DBPRD.epe.lan;UID=andre.velloso;Trusted_Connection=Yes;APP=Microsoft Data Access Components;WSID=EPENB089;DATABASE=EPE" command="SELECT vw_TermoeletricaCapacidade.processo, vw_TermoeletricaCapacidade.nome_empreendimento, vw_TermoeletricaCicloCombustivel.Combustível_Princ, vw_TermoeletricaEmpreendimento.Município_Emp, vw_TermoeletricaEmpreendimento.UF_Emp, vw_TermoeletricaCapacidade.Empreendimento, vw_TermoeletricaEconomicosFlexibilidade.Ano_Produto, vw_TermoeletricaEconomicosFlexibilidade.O_projeto_está_conectado_ao_Sistema_de_Transporte_de_Gás_Natural, vw_TermoeletricaCapacidade.&quot;Disponibilidade_de_Potência_(kW)&quot;_x000d__x000a_FROM EPE.AEG.vw_GeralAnaliseSGR vw_GeralAnaliseSGR, EPE.AEG.vw_TermoeletricaCapacidade vw_TermoeletricaCapacidade, EPE.AEG.vw_TermoeletricaCicloCombustivel vw_TermoeletricaCicloCombustivel, EPE.AEG.vw_TermoeletricaEconomicosFlexibilidade vw_TermoeletricaEconomicosFlexibilidade, EPE.AEG.vw_TermoeletricaEmpreendimento vw_TermoeletricaEmpreendimento_x000d__x000a_WHERE vw_TermoeletricaCapacidade.processo = vw_TermoeletricaCicloCombustivel.processo AND vw_TermoeletricaCicloCombustivel.processo = vw_TermoeletricaEconomicosFlexibilidade.processo AND vw_TermoeletricaEconomicosFlexibilidade.processo = vw_TermoeletricaEmpreendimento.processo AND vw_TermoeletricaEmpreendimento.processo = vw_GeralAnaliseSGR.processo AND ((vw_GeralAnaliseSGR.processo Like '26ER%') AND (vw_GeralAnaliseSGR.Status_Venda='VNH') AND (vw_TermoeletricaCicloCombustivel.Combustível_Princ='Gás Natural'))"/>
  </connection>
  <connection id="3" xr16:uid="{343BEF3F-8C6E-417F-A04E-5BE527546183}" name="Consulta de EPE-PRD2" type="1" refreshedVersion="8" background="1" saveData="1">
    <dbPr connection="DRIVER=SQL Server;SERVER=DBPRD.epe.lan;UID=andre.velloso;Trusted_Connection=Yes;APP=Microsoft Data Access Components;WSID=EPENB089;DATABASE=EPE" command="SELECT vw_HidroeletricaCapacidade.processo, vw_HidroeletricaCapacidade.nome_empreendimento, vw_HidroeletricaEmpreendimento.Rio, vw_HidroeletricaEmpreendimento.Casa_Força_Municipio, vw_HidroeletricaEmpreendimento.Casa_Força_UF, vw_GeralAnaliseSGR.SGR_Potência_Habilitada_x000d__x000a_FROM EPE.AEG.vw_GeralAnaliseSGR vw_GeralAnaliseSGR, EPE.AEG.vw_HidroeletricaCapacidade vw_HidroeletricaCapacidade, EPE.AEG.vw_HidroeletricaEmpreendimento vw_HidroeletricaEmpreendimento_x000d__x000a_WHERE vw_HidroeletricaCapacidade.processo = vw_HidroeletricaEmpreendimento.processo AND vw_HidroeletricaEmpreendimento.processo = vw_GeralAnaliseSGR.processo AND ((vw_HidroeletricaCapacidade.processo Like '26ER%') AND (vw_GeralAnaliseSGR.Status_Venda='VNH'))"/>
  </connection>
  <connection id="4" xr16:uid="{1FABE88D-9DC1-4A54-8933-355B023EEB10}" name="Consulta de EPE-PRD3" type="1" refreshedVersion="8" background="1" saveData="1">
    <dbPr connection="DRIVER=SQL Server;SERVER=DBPRD.epe.lan;UID=andre.velloso;Trusted_Connection=Yes;APP=Microsoft Data Access Components;WSID=EPENB089;DATABASE=EPE" command="SELECT vw_TermoeletricaCapacidade.processo, vw_TermoeletricaCapacidade.nome_empreendimento, vw_TermoeletricaCapacidade.&quot;Potência_Final_Instalada_(kW)&quot;, vw_TermoeletricaCapacidade.&quot;Fator_de_Capacidade_Máxima_(FCMax)_(%)&quot;, vw_TermoeletricaCapacidade.&quot;Taxa_de_Indisponibilidade_Forçada_(TEIF)_(%)&quot;, vw_TermoeletricaCapacidade.&quot;Indisponibilidade_Programada_(IP)_(%)&quot;, vw_TermoeletricaEconomicosFlexibilidade.Ano_Produto, vw_TermoeletricaEconomicosFlexibilidade.&quot;Custo_Variável_Unitário_(CVU)_(R$/MWh)&quot;_x000d__x000a_FROM EPE.AEG.vw_GeralAnaliseSGR vw_GeralAnaliseSGR, EPE.AEG.vw_TermoeletricaCapacidade vw_TermoeletricaCapacidade, EPE.AEG.vw_TermoeletricaCicloCombustivel vw_TermoeletricaCicloCombustivel, EPE.AEG.vw_TermoeletricaEconomicosFlexibilidade vw_TermoeletricaEconomicosFlexibilidade_x000d__x000a_WHERE vw_GeralAnaliseSGR.processo = vw_TermoeletricaCicloCombustivel.processo AND vw_TermoeletricaCapacidade.processo = vw_GeralAnaliseSGR.processo AND vw_TermoeletricaCicloCombustivel.processo = vw_TermoeletricaEconomicosFlexibilidade.processo AND ((vw_GeralAnaliseSGR.processo Like '26ER%') AND (vw_GeralAnaliseSGR.Status_Venda='VNH') AND (vw_GeralAnaliseSGR.te='T'))"/>
  </connection>
  <connection id="5" xr16:uid="{B4FF0663-0CA8-4080-9E46-006CFA7E5E99}" name="Consulta de EPE-PRD4" type="1" refreshedVersion="8" background="1" saveData="1">
    <dbPr connection="DRIVER=SQL Server;SERVER=DBPRD.epe.lan;UID=andre.velloso;Trusted_Connection=Yes;APP=Microsoft Data Access Components;WSID=EPENB089;DATABASE=EPE" command="SELECT vw_HidroeletricaCapacidade.processo, vw_HidroeletricaCapacidade.nome_empreendimento, vw_HidroeletricaCapacidade.&quot;Potência_Final_Instalada_(kW)&quot;, vw_HidroeletricaCapacidade.&quot;Indisponibilidade_Forçada_(TEIF)_(%)&quot;, vw_HidroeletricaCapacidade.&quot;Indisponibilidade_Programada_(IP)_(%)&quot;_x000d__x000a_FROM EPE.AEG.vw_GeralAnaliseSGR vw_GeralAnaliseSGR, EPE.AEG.vw_HidroeletricaCapacidade vw_HidroeletricaCapacidade_x000d__x000a_WHERE vw_HidroeletricaCapacidade.processo = vw_GeralAnaliseSGR.processo AND ((vw_GeralAnaliseSGR.processo Like '26ER%') AND (vw_GeralAnaliseSGR.te='H') AND (vw_GeralAnaliseSGR.Status_Venda='VNH'))"/>
  </connection>
  <connection id="6" xr16:uid="{7D456939-DDCC-4E8C-A103-207CD48B5016}" name="Consulta de EPE-PRD5" type="1" refreshedVersion="8" background="1" saveData="1">
    <dbPr connection="DRIVER=SQL Server;SERVER=DBPRD.epe.lan;UID=andre.velloso;Trusted_Connection=Yes;APP=Microsoft Data Access Components;WSID=EPENB089;DATABASE=EPE" command="SELECT vw_HidroeletricaCapacidade.processo, vw_HidroeletricaCapacidade.nome_empreendimento, vw_HidroeletricaCapacidade.&quot;Ampliação_(kW)&quot;, vw_HidroeletricaCapacidade.&quot;Indisponibilidade_Forçada_(TEIF)_(%)&quot;, vw_HidroeletricaCapacidade.&quot;Indisponibilidade_Programada_(IP)_(%)&quot;_x000d__x000a_FROM EPE.AEG.vw_GeralAnaliseSGR vw_GeralAnaliseSGR, EPE.AEG.vw_HidroeletricaCapacidade vw_HidroeletricaCapacidade_x000d__x000a_WHERE vw_HidroeletricaCapacidade.processo = vw_GeralAnaliseSGR.processo AND ((vw_GeralAnaliseSGR.processo Like '26ER%') AND (vw_GeralAnaliseSGR.te='H') AND (vw_GeralAnaliseSGR.Status_Venda='VNH'))"/>
  </connection>
</connections>
</file>

<file path=xl/sharedStrings.xml><?xml version="1.0" encoding="utf-8"?>
<sst xmlns="http://schemas.openxmlformats.org/spreadsheetml/2006/main" count="6886" uniqueCount="353">
  <si>
    <t>Município</t>
  </si>
  <si>
    <t>UF</t>
  </si>
  <si>
    <t>Produto</t>
  </si>
  <si>
    <t>CAMPOGRANDE</t>
  </si>
  <si>
    <t>Processo</t>
  </si>
  <si>
    <t>Empreendimento</t>
  </si>
  <si>
    <t>26ER-0104</t>
  </si>
  <si>
    <t>Altos I</t>
  </si>
  <si>
    <t>Gás Natural</t>
  </si>
  <si>
    <t>26ER-0095</t>
  </si>
  <si>
    <t>Amarração EPP</t>
  </si>
  <si>
    <t>26ER-0206</t>
  </si>
  <si>
    <t>Apoena v2</t>
  </si>
  <si>
    <t>26ER-0344</t>
  </si>
  <si>
    <t>ARACATI</t>
  </si>
  <si>
    <t>26ER-0361</t>
  </si>
  <si>
    <t>ARAUCARIA</t>
  </si>
  <si>
    <t>26ER-0362</t>
  </si>
  <si>
    <t>Araucária II</t>
  </si>
  <si>
    <t>26ER-0336</t>
  </si>
  <si>
    <t>Biribeira I</t>
  </si>
  <si>
    <t>26ER-0089</t>
  </si>
  <si>
    <t>26ER-0302</t>
  </si>
  <si>
    <t>CELPAV IV</t>
  </si>
  <si>
    <t>26ER-0347</t>
  </si>
  <si>
    <t>COCAL BIOMETANO NRD</t>
  </si>
  <si>
    <t>26ER-0348</t>
  </si>
  <si>
    <t>COCAL BIOMETANO PPT</t>
  </si>
  <si>
    <t>26ER-0327</t>
  </si>
  <si>
    <t>CORCOVADO 03</t>
  </si>
  <si>
    <t>26ER-0328</t>
  </si>
  <si>
    <t>CORCOVADO 04</t>
  </si>
  <si>
    <t>26ER-0329</t>
  </si>
  <si>
    <t>CORCOVADO 05</t>
  </si>
  <si>
    <t>26ER-0330</t>
  </si>
  <si>
    <t>CORCOVADO 06</t>
  </si>
  <si>
    <t>26ER-0212</t>
  </si>
  <si>
    <t>CT Santa Cruz</t>
  </si>
  <si>
    <t>26ER-0147</t>
  </si>
  <si>
    <t>EDF Norte Fluminense</t>
  </si>
  <si>
    <t>26ER-0353</t>
  </si>
  <si>
    <t>EXPANSÃO PROSPERIDADE IV</t>
  </si>
  <si>
    <t>26ER-0332</t>
  </si>
  <si>
    <t>FREVO</t>
  </si>
  <si>
    <t>26ER-0138</t>
  </si>
  <si>
    <t>GARUVA</t>
  </si>
  <si>
    <t>26ER-0211</t>
  </si>
  <si>
    <t>GDE CUIABÁ B2</t>
  </si>
  <si>
    <t>26ER-0334</t>
  </si>
  <si>
    <t>GDE RIO BRANCO 1</t>
  </si>
  <si>
    <t>26ER-0210</t>
  </si>
  <si>
    <t>GDE SINOP B2</t>
  </si>
  <si>
    <t>26ER-0323</t>
  </si>
  <si>
    <t>Jandaia 1</t>
  </si>
  <si>
    <t>26ER-0324</t>
  </si>
  <si>
    <t>Jandaia II</t>
  </si>
  <si>
    <t>26ER-0325</t>
  </si>
  <si>
    <t>Jandaia III</t>
  </si>
  <si>
    <t>26ER-0379</t>
  </si>
  <si>
    <t>Juiz de Fora</t>
  </si>
  <si>
    <t>26ER-0383</t>
  </si>
  <si>
    <t>Karkey 013</t>
  </si>
  <si>
    <t>26ER-0382</t>
  </si>
  <si>
    <t>Karkey 019</t>
  </si>
  <si>
    <t>26ER-0180</t>
  </si>
  <si>
    <t>Lins 2</t>
  </si>
  <si>
    <t>26ER-0378</t>
  </si>
  <si>
    <t>LUIZ OSCAR RODRIGUES DE MELO</t>
  </si>
  <si>
    <t>26ER-0032</t>
  </si>
  <si>
    <t>MANGUABA I</t>
  </si>
  <si>
    <t>26ER-0033</t>
  </si>
  <si>
    <t>MANGUABA II</t>
  </si>
  <si>
    <t>26ER-0034</t>
  </si>
  <si>
    <t>MANGUABA III</t>
  </si>
  <si>
    <t>26ER-0035</t>
  </si>
  <si>
    <t>MANGUABA IV</t>
  </si>
  <si>
    <t>26ER-0036</t>
  </si>
  <si>
    <t>MANGUABA V</t>
  </si>
  <si>
    <t>26ER-0057</t>
  </si>
  <si>
    <t>MARANHÃO IV</t>
  </si>
  <si>
    <t>26ER-0060</t>
  </si>
  <si>
    <t>MARANHÃO V</t>
  </si>
  <si>
    <t>26ER-0062</t>
  </si>
  <si>
    <t>MC2 Nova Venécia 2</t>
  </si>
  <si>
    <t>26ER-0144</t>
  </si>
  <si>
    <t>MONTE FUJI M1</t>
  </si>
  <si>
    <t>26ER-0169</t>
  </si>
  <si>
    <t>NOVA ERA</t>
  </si>
  <si>
    <t>26ER-0376</t>
  </si>
  <si>
    <t>Nova Piratininga</t>
  </si>
  <si>
    <t>26ER-0178</t>
  </si>
  <si>
    <t>NOVO TEMPO BARCARENA II</t>
  </si>
  <si>
    <t>26ER-0003</t>
  </si>
  <si>
    <t>Paulínia Verde</t>
  </si>
  <si>
    <t>26ER-0037</t>
  </si>
  <si>
    <t>PILAR</t>
  </si>
  <si>
    <t>26ER-0002</t>
  </si>
  <si>
    <t>PILAR I</t>
  </si>
  <si>
    <t>26ER-0066</t>
  </si>
  <si>
    <t>PILAR II</t>
  </si>
  <si>
    <t>26ER-0067</t>
  </si>
  <si>
    <t>PILAR III</t>
  </si>
  <si>
    <t>26ER-0068</t>
  </si>
  <si>
    <t>PILAR IV</t>
  </si>
  <si>
    <t>26ER-0038</t>
  </si>
  <si>
    <t>PILAR NOVA</t>
  </si>
  <si>
    <t>26ER-0069</t>
  </si>
  <si>
    <t>PILAR V</t>
  </si>
  <si>
    <t>26ER-0384</t>
  </si>
  <si>
    <t>PORSUD I</t>
  </si>
  <si>
    <t>26ER-0381</t>
  </si>
  <si>
    <t>PORSUD II</t>
  </si>
  <si>
    <t>26ER-0107</t>
  </si>
  <si>
    <t>Portinho BEP</t>
  </si>
  <si>
    <t>26ER-0058</t>
  </si>
  <si>
    <t>PORTO DE SERGIPE II</t>
  </si>
  <si>
    <t>26ER-0311</t>
  </si>
  <si>
    <t>PORTO DE SERGIPE III</t>
  </si>
  <si>
    <t>26ER-0313</t>
  </si>
  <si>
    <t>PORTO DE SERGIPE V</t>
  </si>
  <si>
    <t>26ER-0279</t>
  </si>
  <si>
    <t>Porto Norte Fluminense I b</t>
  </si>
  <si>
    <t>26ER-0280</t>
  </si>
  <si>
    <t>Porto Norte Fluminense I c</t>
  </si>
  <si>
    <t>26ER-0315</t>
  </si>
  <si>
    <t>Porto Norte Fluminense I d</t>
  </si>
  <si>
    <t>26ER-0229</t>
  </si>
  <si>
    <t>Porto Norte Fluminense II b</t>
  </si>
  <si>
    <t>26ER-0261</t>
  </si>
  <si>
    <t>Porto Norte Fluminense II c</t>
  </si>
  <si>
    <t>26ER-0063</t>
  </si>
  <si>
    <t>POVOAÇÃO 1</t>
  </si>
  <si>
    <t>26ER-0070</t>
  </si>
  <si>
    <t>Presidente Kennedy</t>
  </si>
  <si>
    <t>26ER-0071</t>
  </si>
  <si>
    <t>Presidente Kennedy I</t>
  </si>
  <si>
    <t>26ER-0354</t>
  </si>
  <si>
    <t>PROSPERIDADE IV</t>
  </si>
  <si>
    <t>26ER-0100</t>
  </si>
  <si>
    <t>Santa Clara</t>
  </si>
  <si>
    <t>26ER-0053</t>
  </si>
  <si>
    <t>Santana C</t>
  </si>
  <si>
    <t>26ER-0083</t>
  </si>
  <si>
    <t>SÃO MATEUS I</t>
  </si>
  <si>
    <t>26ER-0201</t>
  </si>
  <si>
    <t>SÃO MATEUS II</t>
  </si>
  <si>
    <t>26ER-0108</t>
  </si>
  <si>
    <t>Sergipe V</t>
  </si>
  <si>
    <t>26ER-0377</t>
  </si>
  <si>
    <t>Seropédica</t>
  </si>
  <si>
    <t>26ER-0208</t>
  </si>
  <si>
    <t>SFE Guarani v2</t>
  </si>
  <si>
    <t>26ER-0359</t>
  </si>
  <si>
    <t>SUAPE IV B</t>
  </si>
  <si>
    <t>26ER-0005</t>
  </si>
  <si>
    <t>Tacaimbó</t>
  </si>
  <si>
    <t>26ER-0061</t>
  </si>
  <si>
    <t>Tacaimbó 1 2B</t>
  </si>
  <si>
    <t>26ER-0105</t>
  </si>
  <si>
    <t>Teresina EPP</t>
  </si>
  <si>
    <t>26ER-0162</t>
  </si>
  <si>
    <t>TERMO JOAO PESSOA</t>
  </si>
  <si>
    <t>26ER-0117</t>
  </si>
  <si>
    <t>Termobahia</t>
  </si>
  <si>
    <t>26ER-0080</t>
  </si>
  <si>
    <t>TERMOCABO GÁS</t>
  </si>
  <si>
    <t>26ER-0172</t>
  </si>
  <si>
    <t>Termoceará</t>
  </si>
  <si>
    <t>26ER-0091</t>
  </si>
  <si>
    <t>Termomacaé</t>
  </si>
  <si>
    <t>26ER-0085</t>
  </si>
  <si>
    <t>TERMONORDESTE II</t>
  </si>
  <si>
    <t>26ER-0113</t>
  </si>
  <si>
    <t>Três Lagoas</t>
  </si>
  <si>
    <t>26ER-0009</t>
  </si>
  <si>
    <t>TROMBUDO II</t>
  </si>
  <si>
    <t>26ER-0187</t>
  </si>
  <si>
    <t>Tupã</t>
  </si>
  <si>
    <t>26ER-0365</t>
  </si>
  <si>
    <t>URUGUAIANA I</t>
  </si>
  <si>
    <t>26ER-0021</t>
  </si>
  <si>
    <t>UTEASJAJABOATÃO</t>
  </si>
  <si>
    <t>26ER-0022</t>
  </si>
  <si>
    <t>UTEASJAJOÃOPESSOA</t>
  </si>
  <si>
    <t>26ER-0375</t>
  </si>
  <si>
    <t>Vale do Açú</t>
  </si>
  <si>
    <t>26ER-0064</t>
  </si>
  <si>
    <t>VIANA 1</t>
  </si>
  <si>
    <t>26ER-0363</t>
  </si>
  <si>
    <t>William Arjona II</t>
  </si>
  <si>
    <t>Altos</t>
  </si>
  <si>
    <t>PI</t>
  </si>
  <si>
    <t>Luís Correia</t>
  </si>
  <si>
    <t>Camaçari</t>
  </si>
  <si>
    <t>BA</t>
  </si>
  <si>
    <t>Caucaia</t>
  </si>
  <si>
    <t>CE</t>
  </si>
  <si>
    <t>Araucária</t>
  </si>
  <si>
    <t>PR</t>
  </si>
  <si>
    <t>Campo Grande</t>
  </si>
  <si>
    <t>MS</t>
  </si>
  <si>
    <t>Jacareí</t>
  </si>
  <si>
    <t>SP</t>
  </si>
  <si>
    <t>Narandiba</t>
  </si>
  <si>
    <t>Paraguaçu Paulista</t>
  </si>
  <si>
    <t>Pojuca</t>
  </si>
  <si>
    <t>Rio de Janeiro</t>
  </si>
  <si>
    <t>RJ</t>
  </si>
  <si>
    <t>Macaé</t>
  </si>
  <si>
    <t>Ipojuca</t>
  </si>
  <si>
    <t>PE</t>
  </si>
  <si>
    <t>Garuva</t>
  </si>
  <si>
    <t>SC</t>
  </si>
  <si>
    <t>Cuiabá</t>
  </si>
  <si>
    <t>MT</t>
  </si>
  <si>
    <t>Rio Branco</t>
  </si>
  <si>
    <t>AC</t>
  </si>
  <si>
    <t>Sinop</t>
  </si>
  <si>
    <t>MG</t>
  </si>
  <si>
    <t>Itaguaí</t>
  </si>
  <si>
    <t>Lins</t>
  </si>
  <si>
    <t>Linhares</t>
  </si>
  <si>
    <t>ES</t>
  </si>
  <si>
    <t>Pilar</t>
  </si>
  <si>
    <t>AL</t>
  </si>
  <si>
    <t>Santo Antônio dos Lopes</t>
  </si>
  <si>
    <t>MA</t>
  </si>
  <si>
    <t>Piraí</t>
  </si>
  <si>
    <t>São Paulo</t>
  </si>
  <si>
    <t>Barcarena</t>
  </si>
  <si>
    <t>PA</t>
  </si>
  <si>
    <t>Paulínia</t>
  </si>
  <si>
    <t>Parnaíba</t>
  </si>
  <si>
    <t>Barra dos Coqueiros</t>
  </si>
  <si>
    <t>SE</t>
  </si>
  <si>
    <t>São Francisco de Itabapoana</t>
  </si>
  <si>
    <t>Bacabeira</t>
  </si>
  <si>
    <t>Santana</t>
  </si>
  <si>
    <t>AP</t>
  </si>
  <si>
    <t>São Mateus</t>
  </si>
  <si>
    <t>Neópolis</t>
  </si>
  <si>
    <t>Cabo de Santo Agostinho</t>
  </si>
  <si>
    <t>Teresina</t>
  </si>
  <si>
    <t>João Pessoa</t>
  </si>
  <si>
    <t>PB</t>
  </si>
  <si>
    <t>São Francisco do Conde</t>
  </si>
  <si>
    <t>Trombudo Central</t>
  </si>
  <si>
    <t>Uruguaiana</t>
  </si>
  <si>
    <t>RS</t>
  </si>
  <si>
    <t>Jaboatão dos Guararapes</t>
  </si>
  <si>
    <t>Alto do Rodrigues</t>
  </si>
  <si>
    <t>RN</t>
  </si>
  <si>
    <t>Viana</t>
  </si>
  <si>
    <t>processo</t>
  </si>
  <si>
    <t>nome_empreendimento</t>
  </si>
  <si>
    <t>N</t>
  </si>
  <si>
    <t>S</t>
  </si>
  <si>
    <t>Existente</t>
  </si>
  <si>
    <t>Combustível_Princ</t>
  </si>
  <si>
    <t>Município_Emp</t>
  </si>
  <si>
    <t>UF_Emp</t>
  </si>
  <si>
    <t>O_projeto_está_conectado_ao_Sistema_de_Transporte_de_Gás_Natural</t>
  </si>
  <si>
    <t>Disponibilidade_de_Potência_(kW)</t>
  </si>
  <si>
    <t>E</t>
  </si>
  <si>
    <t>Ano_Produto</t>
  </si>
  <si>
    <t>Combustível Principal</t>
  </si>
  <si>
    <t>Novo/Existente</t>
  </si>
  <si>
    <t>Conectao ao Sistema de Transporte de Gás Natural</t>
  </si>
  <si>
    <t>26ER-0119</t>
  </si>
  <si>
    <t>PORTO DO ITAQUI</t>
  </si>
  <si>
    <t>26ER-0025</t>
  </si>
  <si>
    <t>PORTO DO PECÉM I</t>
  </si>
  <si>
    <t>26ER-0118</t>
  </si>
  <si>
    <t>PORTO DO PECÉM II</t>
  </si>
  <si>
    <t>Carvão Mineral Importado</t>
  </si>
  <si>
    <t>26ER-0114</t>
  </si>
  <si>
    <t>Ampliação GBM Foz do Areia</t>
  </si>
  <si>
    <t>26ER-0154</t>
  </si>
  <si>
    <t>Ampliação GNB Segredo</t>
  </si>
  <si>
    <t>Combustível/Rio</t>
  </si>
  <si>
    <t>26ER-0039</t>
  </si>
  <si>
    <t>JAGUARA</t>
  </si>
  <si>
    <t>26ER-0258</t>
  </si>
  <si>
    <t>Luiz Gonzaga UG9</t>
  </si>
  <si>
    <t>26ER-0010</t>
  </si>
  <si>
    <t>São Simão UG07</t>
  </si>
  <si>
    <t>Iguaçu</t>
  </si>
  <si>
    <t>Grande</t>
  </si>
  <si>
    <t>São Francisco</t>
  </si>
  <si>
    <t>Paranaíba</t>
  </si>
  <si>
    <t>São Gonçalo do Amarante</t>
  </si>
  <si>
    <t>São Luís</t>
  </si>
  <si>
    <t>26ER-0173</t>
  </si>
  <si>
    <t>Termoceará Diesel</t>
  </si>
  <si>
    <t>Óleo Diesel</t>
  </si>
  <si>
    <t>26ER-0177</t>
  </si>
  <si>
    <t>Canoas Diesel</t>
  </si>
  <si>
    <t>Canoas</t>
  </si>
  <si>
    <t>26ER-0193</t>
  </si>
  <si>
    <t>Petrolina</t>
  </si>
  <si>
    <t>Óleo Combustível B1</t>
  </si>
  <si>
    <t>26ER-0278</t>
  </si>
  <si>
    <t>Petrolina Bio</t>
  </si>
  <si>
    <t>Biocombustível</t>
  </si>
  <si>
    <t>26ER-0342</t>
  </si>
  <si>
    <t>UTBIO XAVANTES</t>
  </si>
  <si>
    <t>Goiânia</t>
  </si>
  <si>
    <t>GO</t>
  </si>
  <si>
    <t>26ER-0356</t>
  </si>
  <si>
    <t>XAVANTES ARUANÃ</t>
  </si>
  <si>
    <t>Biodiesel</t>
  </si>
  <si>
    <t>LRCAP/2026 - UTEs a Gás Natural, Carvão Mineral e UHEs</t>
  </si>
  <si>
    <t>-</t>
  </si>
  <si>
    <t>Rio</t>
  </si>
  <si>
    <t>Casa_Força_Municipio</t>
  </si>
  <si>
    <t>Casa_Força_UF</t>
  </si>
  <si>
    <t>SGR_Potência_Habilitada</t>
  </si>
  <si>
    <t>São Simão</t>
  </si>
  <si>
    <t>Rifaina</t>
  </si>
  <si>
    <t>IGUAÇU</t>
  </si>
  <si>
    <t>Pinhão</t>
  </si>
  <si>
    <t>Mangueirinha</t>
  </si>
  <si>
    <t>Petrolândia</t>
  </si>
  <si>
    <t>Disponibilidade de Potência Ofertada (kW)</t>
  </si>
  <si>
    <t>Combustível Principal / Rio</t>
  </si>
  <si>
    <t>Potência_Final_Instalada_(kW)</t>
  </si>
  <si>
    <t>Fator_de_Capacidade_Máxima_(FCMax)_(%)</t>
  </si>
  <si>
    <t>Taxa_de_Indisponibilidade_Forçada_(TEIF)_(%)</t>
  </si>
  <si>
    <t>Indisponibilidade_Programada_(IP)_(%)</t>
  </si>
  <si>
    <t>Custo_Variável_Unitário_(CVU)_(R$/MWh)</t>
  </si>
  <si>
    <t>Potência Final Instalada_(kW)</t>
  </si>
  <si>
    <t>Fator de Capacidade Máxima - FCMax (%)</t>
  </si>
  <si>
    <t>Taxa de Indisponibilidade Forçada - TEIF (%)</t>
  </si>
  <si>
    <t>Indisponibilidade Programada - IP (%)</t>
  </si>
  <si>
    <t>Produto em que Comercializou</t>
  </si>
  <si>
    <t>Custo Variável Unitário - CVU (R$/MWh)</t>
  </si>
  <si>
    <t>Data de Entrada</t>
  </si>
  <si>
    <t>Preço da Disponibilidade (R$/MW.ano)</t>
  </si>
  <si>
    <t>Comparação</t>
  </si>
  <si>
    <t>LRCAP/2026 - UTEs a GN, CM e UHEs</t>
  </si>
  <si>
    <t>LRCAP/2026 - Óleo e Biodiesel</t>
  </si>
  <si>
    <t>UTE</t>
  </si>
  <si>
    <t>UHE</t>
  </si>
  <si>
    <t>Fonte</t>
  </si>
  <si>
    <t>Indisponibilidade_Forçada_(TEIF)_(%)</t>
  </si>
  <si>
    <t>Ampliação_(kW)</t>
  </si>
  <si>
    <t>Capacidade Instalada / Ampliação (kW)</t>
  </si>
  <si>
    <t>Disp. Pot. Ofertada (MW)</t>
  </si>
  <si>
    <t>Pdisp (R$/MW.ano)</t>
  </si>
  <si>
    <t>Disp. Pot. Ofertada (kW)</t>
  </si>
  <si>
    <t>Nota: Os dados contidos nesta planilha são públicos e referem-se aos empreendimentos vencedores do Leilão de Reserva de Capacidade na Forma de Potência de 2026 (LRCAP 2026), conforme informações divulgadas pela CCEE e aquelas prestadas pelos próprios empreendedores no âmbito do processo de habilitação.
Para os produtos referentes a empreendimentos existentes (2026 e 2027), as informações de conexão refletem instalações já implantadas, cujos dados são públicos e consolidados.
Para os produtos associados a novos empreendimentos (a partir de 2028), as informações, incluindo aquelas relativas à conexão à malha e ao modelo de suprimento de combustível, correspondem às declarações dos agentes no momento da habilitação, podendo ser objeto de ajustes ao longo do desenvolvimento dos projetos, nos termos da regulamentação aplicável.</t>
  </si>
  <si>
    <t xml:space="preserve">Nota:
Os dados contidos nesta planilha são públicos e referem-se aos empreendimentos vencedores do Leilão de Reserva de Capacidade na Forma de Potência de 2026 (LRCAP 2026), conforme informações divulgadas pela CCEE e aquelas prestadas pelos próprios empreendedores no âmbito do processo de habilitação.
Para os produtos referentes a empreendimentos existentes (2026, 2027 e 2030), as informações de projeto refletem instalações já implantadas, cujos dados são públicos e consolidados, além de informações adicionais informadas à EPE.
</t>
  </si>
  <si>
    <t>Nota:
Os dados contidos nesta planilha são públicos e referem-se aos empreendimentos vencedores do Leilão de Reserva de Capacidade na Forma de Potência de 2026 (LRCAP 2026), conforme informações divulgadas pela CCEE e aquelas prestadas pelos próprios empreendedores no âmbito do processo de habilitação.
Para os produtos referentes a empreendimentos existentes (2026 e 2027), as informações de conexão ao STGN refletem instalações já implantadas, cujos dados são públicos e consolidados.
Para os produtos associados a novos empreendimentos (a partir de 2028), as informações, incluindo aquelas relativas à conexão ao STGN e ao modelo de suprimento de combustível, correspondem às declarações dos agentes no momento da habilitação, podendo ser objeto de ajustes ao longo do desenvolvimento dos projetos, nos termos da regulamentação aplicável.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</si>
</sst>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1"/>
      <color theme="1"/>
      <name val="Aptos Narrow"/>
      <family val="2"/>
      <scheme val="minor"/>
    </font>
    <font>
      <sz val="10"/>
      <color rgb="FF00009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14" fontId="0" fillId="5" borderId="0" xfId="0" applyNumberForma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vertical="center"/>
    </xf>
    <xf numFmtId="14" fontId="0" fillId="6" borderId="0" xfId="0" applyNumberFormat="1" applyFill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897827A7-AD6B-4FED-915D-5F81D36B6687}"/>
  </cellStyles>
  <dxfs count="32"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033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1</xdr:row>
      <xdr:rowOff>85725</xdr:rowOff>
    </xdr:from>
    <xdr:to>
      <xdr:col>3</xdr:col>
      <xdr:colOff>1466850</xdr:colOff>
      <xdr:row>2</xdr:row>
      <xdr:rowOff>876300</xdr:rowOff>
    </xdr:to>
    <xdr:pic>
      <xdr:nvPicPr>
        <xdr:cNvPr id="2" name="Imagem 1" descr="Logotipo&#10;&#10;O conteúdo gerado por IA pode estar incorreto.">
          <a:extLst>
            <a:ext uri="{FF2B5EF4-FFF2-40B4-BE49-F238E27FC236}">
              <a16:creationId xmlns:a16="http://schemas.microsoft.com/office/drawing/2014/main" id="{A680EDF7-DF71-BD43-384F-9208859DB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23825"/>
          <a:ext cx="2514600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390525</xdr:colOff>
      <xdr:row>1</xdr:row>
      <xdr:rowOff>85725</xdr:rowOff>
    </xdr:from>
    <xdr:ext cx="2514600" cy="981075"/>
    <xdr:pic>
      <xdr:nvPicPr>
        <xdr:cNvPr id="2" name="Imagem 1" descr="Logotipo&#10;&#10;O conteúdo gerado por IA pode estar incorreto.">
          <a:extLst>
            <a:ext uri="{FF2B5EF4-FFF2-40B4-BE49-F238E27FC236}">
              <a16:creationId xmlns:a16="http://schemas.microsoft.com/office/drawing/2014/main" id="{5B7F2664-5949-4AE6-AF23-90DFEA66A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23825"/>
          <a:ext cx="2514600" cy="9810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 EPE-PRD" connectionId="5" xr16:uid="{C1B381C1-4BAB-41D3-BC33-14ABE3D3E9B2}" autoFormatId="16" applyNumberFormats="0" applyBorderFormats="0" applyFontFormats="0" applyPatternFormats="0" applyAlignmentFormats="0" applyWidthHeightFormats="0">
  <queryTableRefresh nextId="6">
    <queryTableFields count="5">
      <queryTableField id="1" name="processo" tableColumnId="1"/>
      <queryTableField id="2" name="nome_empreendimento" tableColumnId="2"/>
      <queryTableField id="3" name="Potência_Final_Instalada_(kW)" tableColumnId="3"/>
      <queryTableField id="4" name="Indisponibilidade_Forçada_(TEIF)_(%)" tableColumnId="4"/>
      <queryTableField id="5" name="Indisponibilidade_Programada_(IP)_(%)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_EPE_PRD_1" connectionId="6" xr16:uid="{A2123F14-6440-4E26-A2C0-0413B80497D3}" autoFormatId="16" applyNumberFormats="0" applyBorderFormats="0" applyFontFormats="0" applyPatternFormats="0" applyAlignmentFormats="0" applyWidthHeightFormats="0">
  <queryTableRefresh nextId="6">
    <queryTableFields count="5">
      <queryTableField id="1" name="processo" tableColumnId="1"/>
      <queryTableField id="2" name="nome_empreendimento" tableColumnId="2"/>
      <queryTableField id="3" name="Ampliação_(kW)" tableColumnId="3"/>
      <queryTableField id="4" name="Indisponibilidade_Forçada_(TEIF)_(%)" tableColumnId="4"/>
      <queryTableField id="5" name="Indisponibilidade_Programada_(IP)_(%)" tableColumnId="5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_EPE_PRD_1" connectionId="3" xr16:uid="{59D46044-FA07-4CAE-8794-7641DA445F37}" autoFormatId="16" applyNumberFormats="0" applyBorderFormats="0" applyFontFormats="0" applyPatternFormats="0" applyAlignmentFormats="0" applyWidthHeightFormats="0">
  <queryTableRefresh nextId="7">
    <queryTableFields count="6">
      <queryTableField id="1" name="processo" tableColumnId="1"/>
      <queryTableField id="2" name="nome_empreendimento" tableColumnId="2"/>
      <queryTableField id="3" name="Rio" tableColumnId="3"/>
      <queryTableField id="4" name="Casa_Força_Municipio" tableColumnId="4"/>
      <queryTableField id="5" name="Casa_Força_UF" tableColumnId="5"/>
      <queryTableField id="6" name="SGR_Potência_Habilitada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 EPE-PRD" connectionId="1" xr16:uid="{8B4FAA4A-09C5-4708-AC4A-AE01AFAC2FE9}" autoFormatId="16" applyNumberFormats="0" applyBorderFormats="0" applyFontFormats="0" applyPatternFormats="0" applyAlignmentFormats="0" applyWidthHeightFormats="0">
  <queryTableRefresh nextId="10">
    <queryTableFields count="9">
      <queryTableField id="1" name="processo" tableColumnId="1"/>
      <queryTableField id="2" name="nome_empreendimento" tableColumnId="2"/>
      <queryTableField id="3" name="Combustível_Princ" tableColumnId="3"/>
      <queryTableField id="4" name="Município_Emp" tableColumnId="4"/>
      <queryTableField id="5" name="UF_Emp" tableColumnId="5"/>
      <queryTableField id="6" name="Empreendimento" tableColumnId="6"/>
      <queryTableField id="7" name="Ano_Produto" tableColumnId="7"/>
      <queryTableField id="8" name="O_projeto_está_conectado_ao_Sistema_de_Transporte_de_Gás_Natural" tableColumnId="8"/>
      <queryTableField id="9" name="Disponibilidade_de_Potência_(kW)" tableColumnId="9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 EPE-PRD" connectionId="4" xr16:uid="{294C6776-713D-48DF-8EE2-7065E5F2E483}" autoFormatId="16" applyNumberFormats="0" applyBorderFormats="0" applyFontFormats="0" applyPatternFormats="0" applyAlignmentFormats="0" applyWidthHeightFormats="0">
  <queryTableRefresh nextId="9">
    <queryTableFields count="8">
      <queryTableField id="1" name="processo" tableColumnId="1"/>
      <queryTableField id="2" name="nome_empreendimento" tableColumnId="2"/>
      <queryTableField id="3" name="Potência_Final_Instalada_(kW)" tableColumnId="3"/>
      <queryTableField id="4" name="Fator_de_Capacidade_Máxima_(FCMax)_(%)" tableColumnId="4"/>
      <queryTableField id="5" name="Taxa_de_Indisponibilidade_Forçada_(TEIF)_(%)" tableColumnId="5"/>
      <queryTableField id="6" name="Indisponibilidade_Programada_(IP)_(%)" tableColumnId="6"/>
      <queryTableField id="7" name="Ano_Produto" tableColumnId="7"/>
      <queryTableField id="8" name="Custo_Variável_Unitário_(CVU)_(R$/MWh)" tableColumnId="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_de_EPE_PRD_1" connectionId="2" xr16:uid="{DE85E4CD-0A6A-40B5-94B0-7ED664596878}" autoFormatId="16" applyNumberFormats="0" applyBorderFormats="0" applyFontFormats="0" applyPatternFormats="0" applyAlignmentFormats="0" applyWidthHeightFormats="0">
  <queryTableRefresh nextId="10">
    <queryTableFields count="9">
      <queryTableField id="1" name="processo" tableColumnId="1"/>
      <queryTableField id="2" name="nome_empreendimento" tableColumnId="2"/>
      <queryTableField id="3" name="Combustível_Princ" tableColumnId="3"/>
      <queryTableField id="4" name="Município_Emp" tableColumnId="4"/>
      <queryTableField id="5" name="UF_Emp" tableColumnId="5"/>
      <queryTableField id="6" name="Empreendimento" tableColumnId="6"/>
      <queryTableField id="7" name="Ano_Produto" tableColumnId="7"/>
      <queryTableField id="8" name="O_projeto_está_conectado_ao_Sistema_de_Transporte_de_Gás_Natural" tableColumnId="8"/>
      <queryTableField id="9" name="Disponibilidade_de_Potência_(kW)" tableColumnId="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590D3A9-5C27-489B-9E4B-5C5BE08E7F01}" name="Tabela_Consulta_de_EPE_PRD6" displayName="Tabela_Consulta_de_EPE_PRD6" ref="A1:E6" tableType="queryTable" totalsRowShown="0">
  <autoFilter ref="A1:E6" xr:uid="{D590D3A9-5C27-489B-9E4B-5C5BE08E7F01}"/>
  <tableColumns count="5">
    <tableColumn id="1" xr3:uid="{F0328C7B-D07F-4D20-88E0-47CE862D7077}" uniqueName="1" name="processo" queryTableFieldId="1"/>
    <tableColumn id="2" xr3:uid="{F62E2074-E192-4D5B-9ADE-4354AF5BA72B}" uniqueName="2" name="nome_empreendimento" queryTableFieldId="2"/>
    <tableColumn id="3" xr3:uid="{F1732F63-C10A-41F5-A030-D1599BD320CB}" uniqueName="3" name="Potência_Final_Instalada_(kW)" queryTableFieldId="3"/>
    <tableColumn id="4" xr3:uid="{5997F62F-3E42-4596-985A-00CF56B349B0}" uniqueName="4" name="Indisponibilidade_Forçada_(TEIF)_(%)" queryTableFieldId="4"/>
    <tableColumn id="5" xr3:uid="{BEF2B588-037C-47A9-8AFC-4020DE971D19}" uniqueName="5" name="Indisponibilidade_Programada_(IP)_(%)" queryTableField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4E1443B-1065-4F66-84B0-080764E39898}" name="Tabela_Consulta_de_EPE_PRD_17" displayName="Tabela_Consulta_de_EPE_PRD_17" ref="A9:E14" tableType="queryTable" totalsRowShown="0">
  <autoFilter ref="A9:E14" xr:uid="{24E1443B-1065-4F66-84B0-080764E39898}"/>
  <tableColumns count="5">
    <tableColumn id="1" xr3:uid="{248D8CFE-C6A9-42BC-B893-7E39F3E2F059}" uniqueName="1" name="processo" queryTableFieldId="1"/>
    <tableColumn id="2" xr3:uid="{FD9FDA16-1977-4152-B5A7-B2E00CC0CEF4}" uniqueName="2" name="nome_empreendimento" queryTableFieldId="2"/>
    <tableColumn id="3" xr3:uid="{9E1EBAAD-B3CD-4A61-B14C-635E9E2430C6}" uniqueName="3" name="Ampliação_(kW)" queryTableFieldId="3"/>
    <tableColumn id="4" xr3:uid="{C6816A23-8ADE-407A-86EF-66A15C352AB8}" uniqueName="4" name="Indisponibilidade_Forçada_(TEIF)_(%)" queryTableFieldId="4"/>
    <tableColumn id="5" xr3:uid="{6219FC56-6F94-4715-87A0-F52E281722FE}" uniqueName="5" name="Indisponibilidade_Programada_(IP)_(%)" queryTableFieldId="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93082E2-8FEE-43CF-8DDB-8BBE22027118}" name="Tabela_Consulta_de_EPE_PRD_13" displayName="Tabela_Consulta_de_EPE_PRD_13" ref="A1:F6" tableType="queryTable" totalsRowShown="0">
  <autoFilter ref="A1:F6" xr:uid="{193082E2-8FEE-43CF-8DDB-8BBE22027118}"/>
  <tableColumns count="6">
    <tableColumn id="1" xr3:uid="{FD33809A-03E6-4705-B3DC-6D97D0490992}" uniqueName="1" name="processo" queryTableFieldId="1"/>
    <tableColumn id="2" xr3:uid="{3F9F8414-B8F4-4982-A565-CD738DAAEF18}" uniqueName="2" name="nome_empreendimento" queryTableFieldId="2"/>
    <tableColumn id="3" xr3:uid="{A8BBDB6B-DC05-4709-BA7D-1D0F2EE782DC}" uniqueName="3" name="Rio" queryTableFieldId="3"/>
    <tableColumn id="4" xr3:uid="{6FE8A900-4223-45C1-A3F3-8AEFEA790F1A}" uniqueName="4" name="Casa_Força_Municipio" queryTableFieldId="4"/>
    <tableColumn id="5" xr3:uid="{F9929F7C-EEFC-46D5-A789-E70A176E3A0E}" uniqueName="5" name="Casa_Força_UF" queryTableFieldId="5"/>
    <tableColumn id="6" xr3:uid="{79E36F57-1C59-4617-A0CE-2C9BEE96B38E}" uniqueName="6" name="SGR_Potência_Habilitada" queryTableField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DEB50C-F33F-44C8-92BC-7313570250BA}" name="Tabela_Consulta_de_EPE_PRD" displayName="Tabela_Consulta_de_EPE_PRD" ref="A1:I49" tableType="queryTable" totalsRowShown="0" headerRowDxfId="31" dataDxfId="30">
  <autoFilter ref="A1:I49" xr:uid="{70DEB50C-F33F-44C8-92BC-7313570250BA}"/>
  <tableColumns count="9">
    <tableColumn id="1" xr3:uid="{54500C75-75FE-4846-882A-9E2A56130AB3}" uniqueName="1" name="processo" queryTableFieldId="1" dataDxfId="29"/>
    <tableColumn id="2" xr3:uid="{0DAB2E1A-0128-452D-AAE2-E2BB793E504D}" uniqueName="2" name="nome_empreendimento" queryTableFieldId="2" dataDxfId="28"/>
    <tableColumn id="3" xr3:uid="{A25FEB74-47D1-4A7E-899A-A9116C6FE329}" uniqueName="3" name="Combustível_Princ" queryTableFieldId="3" dataDxfId="27"/>
    <tableColumn id="4" xr3:uid="{7EF46F4E-42F7-4B25-8C3F-7460BC51DC32}" uniqueName="4" name="Município_Emp" queryTableFieldId="4" dataDxfId="26"/>
    <tableColumn id="5" xr3:uid="{A41D4FF4-328E-4DE0-A346-0462D8CA0259}" uniqueName="5" name="UF_Emp" queryTableFieldId="5" dataDxfId="25"/>
    <tableColumn id="6" xr3:uid="{46704F43-447A-4FFE-AE78-F1F1598FEFEB}" uniqueName="6" name="Empreendimento" queryTableFieldId="6" dataDxfId="24"/>
    <tableColumn id="7" xr3:uid="{8D0C065A-145B-4CB4-B587-19CB7DD42F89}" uniqueName="7" name="Ano_Produto" queryTableFieldId="7" dataDxfId="23"/>
    <tableColumn id="8" xr3:uid="{DDB06DA6-D258-4679-8E59-3CB363563D36}" uniqueName="8" name="O_projeto_está_conectado_ao_Sistema_de_Transporte_de_Gás_Natural" queryTableFieldId="8" dataDxfId="22"/>
    <tableColumn id="9" xr3:uid="{389E9939-000D-4FE5-8327-C806C56E3E93}" uniqueName="9" name="Disponibilidade_de_Potência_(kW)" queryTableFieldId="9" dataDxfId="2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317983D-FD91-4A1F-882B-97C312339916}" name="Tabela_Consulta_de_EPE_PRD5" displayName="Tabela_Consulta_de_EPE_PRD5" ref="A1:H601" tableType="queryTable" totalsRowShown="0" headerRowDxfId="20" dataDxfId="19">
  <autoFilter ref="A1:H601" xr:uid="{D317983D-FD91-4A1F-882B-97C312339916}"/>
  <tableColumns count="8">
    <tableColumn id="1" xr3:uid="{150D8C4D-C6B1-493C-863C-C0D0D23D7913}" uniqueName="1" name="processo" queryTableFieldId="1" dataDxfId="18"/>
    <tableColumn id="2" xr3:uid="{89A46A16-C2D4-4447-9537-323911159390}" uniqueName="2" name="nome_empreendimento" queryTableFieldId="2" dataDxfId="17"/>
    <tableColumn id="3" xr3:uid="{84ED478C-289C-46FD-A9EC-9CADD678DB04}" uniqueName="3" name="Potência_Final_Instalada_(kW)" queryTableFieldId="3" dataDxfId="16"/>
    <tableColumn id="4" xr3:uid="{03F87154-B22B-491B-B6B5-34F90805E9D1}" uniqueName="4" name="Fator_de_Capacidade_Máxima_(FCMax)_(%)" queryTableFieldId="4" dataDxfId="15"/>
    <tableColumn id="5" xr3:uid="{20358802-820F-45F8-AE4D-923BEA36F228}" uniqueName="5" name="Taxa_de_Indisponibilidade_Forçada_(TEIF)_(%)" queryTableFieldId="5" dataDxfId="14"/>
    <tableColumn id="6" xr3:uid="{D8D5BC8D-5E61-4325-9FC6-C4E56379A86A}" uniqueName="6" name="Indisponibilidade_Programada_(IP)_(%)" queryTableFieldId="6" dataDxfId="13"/>
    <tableColumn id="7" xr3:uid="{CD8681F6-E782-4D35-8761-9998420698DE}" uniqueName="7" name="Ano_Produto" queryTableFieldId="7" dataDxfId="12"/>
    <tableColumn id="8" xr3:uid="{1D182481-E6A5-4746-83C9-0CA148EF41FE}" uniqueName="8" name="Custo_Variável_Unitário_(CVU)_(R$/MWh)" queryTableFieldId="8" dataDxfId="1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C21D56A-E99B-4F8E-9C0D-1E24E07F9353}" name="Tabela_Consulta_de_EPE_PRD_1" displayName="Tabela_Consulta_de_EPE_PRD_1" ref="A1:I553" tableType="queryTable" totalsRowShown="0" headerRowDxfId="10" dataDxfId="9">
  <autoFilter ref="A1:I553" xr:uid="{6C21D56A-E99B-4F8E-9C0D-1E24E07F9353}"/>
  <tableColumns count="9">
    <tableColumn id="1" xr3:uid="{1F1BD8CF-195B-46DC-96B1-40961EC3BF3B}" uniqueName="1" name="processo" queryTableFieldId="1" dataDxfId="8"/>
    <tableColumn id="2" xr3:uid="{F9024810-40CF-4E30-B8D8-F25A2DFB963C}" uniqueName="2" name="nome_empreendimento" queryTableFieldId="2" dataDxfId="7"/>
    <tableColumn id="3" xr3:uid="{F7F1B099-DBEA-4097-A74A-605F21B2B170}" uniqueName="3" name="Combustível_Princ" queryTableFieldId="3" dataDxfId="6"/>
    <tableColumn id="4" xr3:uid="{C3336EA9-055C-4F0F-977C-BEE5F29358F3}" uniqueName="4" name="Município_Emp" queryTableFieldId="4" dataDxfId="5"/>
    <tableColumn id="5" xr3:uid="{9DC6B87F-16CE-4B5F-A180-FA3534B5A4AD}" uniqueName="5" name="UF_Emp" queryTableFieldId="5" dataDxfId="4"/>
    <tableColumn id="6" xr3:uid="{F0A37769-EA9E-4D91-B677-AA8004FAFD93}" uniqueName="6" name="Empreendimento" queryTableFieldId="6" dataDxfId="3"/>
    <tableColumn id="7" xr3:uid="{72033B96-29EE-4AF7-9EF0-F14DFB557F2E}" uniqueName="7" name="Ano_Produto" queryTableFieldId="7" dataDxfId="2"/>
    <tableColumn id="8" xr3:uid="{357F0532-216F-4985-AF34-B744F3294585}" uniqueName="8" name="O_projeto_está_conectado_ao_Sistema_de_Transporte_de_Gás_Natural" queryTableFieldId="8" dataDxfId="1"/>
    <tableColumn id="9" xr3:uid="{20D353AA-CD94-4F62-A1AD-11864E039D31}" uniqueName="9" name="Disponibilidade_de_Potência_(kW)" queryTableFieldId="9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26B82-24B5-4CED-9251-B816484F7E65}">
  <sheetPr>
    <tabColor rgb="FF0070C0"/>
  </sheetPr>
  <dimension ref="A1:Q104"/>
  <sheetViews>
    <sheetView showGridLines="0" tabSelected="1" workbookViewId="0">
      <pane xSplit="4" ySplit="4" topLeftCell="E5" activePane="bottomRight" state="frozen"/>
      <selection activeCell="D22" sqref="D22"/>
      <selection pane="topRight" activeCell="D22" sqref="D22"/>
      <selection pane="bottomLeft" activeCell="D22" sqref="D22"/>
      <selection pane="bottomRight" activeCell="I1" sqref="I1:I1048576"/>
    </sheetView>
  </sheetViews>
  <sheetFormatPr defaultColWidth="8.81640625" defaultRowHeight="12.5" x14ac:dyDescent="0.35"/>
  <cols>
    <col min="1" max="1" width="0.54296875" style="1" customWidth="1"/>
    <col min="2" max="2" width="13.26953125" style="2" customWidth="1"/>
    <col min="3" max="3" width="8.26953125" style="2" customWidth="1"/>
    <col min="4" max="4" width="30.54296875" style="1" customWidth="1"/>
    <col min="5" max="5" width="25" style="2" customWidth="1"/>
    <col min="6" max="6" width="26.453125" style="1" customWidth="1"/>
    <col min="7" max="7" width="7.7265625" style="2" customWidth="1"/>
    <col min="8" max="8" width="23.453125" style="2" customWidth="1"/>
    <col min="9" max="15" width="20.7265625" style="7" customWidth="1"/>
    <col min="16" max="16" width="16.7265625" style="1" customWidth="1"/>
    <col min="17" max="17" width="13.81640625" style="7" customWidth="1"/>
    <col min="18" max="18" width="11.7265625" style="1" bestFit="1" customWidth="1"/>
    <col min="19" max="16384" width="8.81640625" style="1"/>
  </cols>
  <sheetData>
    <row r="1" spans="1:17" ht="3" customHeight="1" x14ac:dyDescent="0.35"/>
    <row r="2" spans="1:17" s="11" customFormat="1" ht="15.65" customHeight="1" x14ac:dyDescent="0.35">
      <c r="B2" s="35"/>
      <c r="C2" s="36"/>
      <c r="D2" s="36"/>
      <c r="E2" s="33" t="s">
        <v>311</v>
      </c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s="11" customFormat="1" ht="82" customHeight="1" x14ac:dyDescent="0.35">
      <c r="A3" s="11" t="s">
        <v>350</v>
      </c>
      <c r="B3" s="37"/>
      <c r="C3" s="38"/>
      <c r="D3" s="38"/>
      <c r="E3" s="34" t="s">
        <v>352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s="11" customFormat="1" ht="39" x14ac:dyDescent="0.35">
      <c r="B4" s="8" t="s">
        <v>4</v>
      </c>
      <c r="C4" s="8" t="s">
        <v>343</v>
      </c>
      <c r="D4" s="9" t="s">
        <v>5</v>
      </c>
      <c r="E4" s="8" t="s">
        <v>324</v>
      </c>
      <c r="F4" s="9" t="s">
        <v>0</v>
      </c>
      <c r="G4" s="8" t="s">
        <v>1</v>
      </c>
      <c r="H4" s="8" t="s">
        <v>267</v>
      </c>
      <c r="I4" s="10" t="s">
        <v>323</v>
      </c>
      <c r="J4" s="10" t="s">
        <v>337</v>
      </c>
      <c r="K4" s="10" t="s">
        <v>346</v>
      </c>
      <c r="L4" s="10" t="s">
        <v>331</v>
      </c>
      <c r="M4" s="10" t="s">
        <v>332</v>
      </c>
      <c r="N4" s="10" t="s">
        <v>333</v>
      </c>
      <c r="O4" s="10" t="s">
        <v>335</v>
      </c>
      <c r="P4" s="8" t="s">
        <v>334</v>
      </c>
      <c r="Q4" s="10" t="s">
        <v>336</v>
      </c>
    </row>
    <row r="5" spans="1:17" x14ac:dyDescent="0.35">
      <c r="B5" s="12" t="s">
        <v>284</v>
      </c>
      <c r="C5" s="12" t="s">
        <v>342</v>
      </c>
      <c r="D5" s="13" t="s">
        <v>285</v>
      </c>
      <c r="E5" s="12" t="s">
        <v>289</v>
      </c>
      <c r="F5" s="13" t="s">
        <v>317</v>
      </c>
      <c r="G5" s="12" t="s">
        <v>307</v>
      </c>
      <c r="H5" s="12" t="s">
        <v>312</v>
      </c>
      <c r="I5" s="14">
        <f>VLOOKUP(B5,PDisp_DispOf!$A$2:$E$107,5,FALSE)</f>
        <v>253385</v>
      </c>
      <c r="J5" s="14">
        <f>VLOOKUP(B5,PDisp_DispOf!$A$2:$E$107,4,FALSE)</f>
        <v>1381050</v>
      </c>
      <c r="K5" s="14">
        <f>VLOOKUP(B5,Tabela_Consulta_de_EPE_PRD_17[],3,FALSE)</f>
        <v>310561</v>
      </c>
      <c r="L5" s="14" t="s">
        <v>312</v>
      </c>
      <c r="M5" s="18"/>
      <c r="N5" s="18"/>
      <c r="O5" s="14" t="s">
        <v>312</v>
      </c>
      <c r="P5" s="12">
        <f>VLOOKUP(B5,Produtos!$A$2:$D$107,4,FALSE)</f>
        <v>2030</v>
      </c>
      <c r="Q5" s="32">
        <f>IF(P5=2026,Entrada!$C$3,IF(P5=2027,Entrada!$C$4,IF(P5=2028,Entrada!$C$5,IF(P5=2029,Entrada!$C$6,IF(P5=2030,Entrada!$C$7,IF(P5=2031,Entrada!$C$9))))))</f>
        <v>47696</v>
      </c>
    </row>
    <row r="6" spans="1:17" x14ac:dyDescent="0.35">
      <c r="B6" s="12" t="s">
        <v>280</v>
      </c>
      <c r="C6" s="12" t="s">
        <v>342</v>
      </c>
      <c r="D6" s="13" t="s">
        <v>281</v>
      </c>
      <c r="E6" s="12" t="s">
        <v>287</v>
      </c>
      <c r="F6" s="13" t="s">
        <v>318</v>
      </c>
      <c r="G6" s="12" t="s">
        <v>202</v>
      </c>
      <c r="H6" s="12" t="s">
        <v>312</v>
      </c>
      <c r="I6" s="14">
        <f>VLOOKUP(B6,PDisp_DispOf!$A$2:$E$107,5,FALSE)</f>
        <v>195780</v>
      </c>
      <c r="J6" s="14">
        <f>VLOOKUP(B6,PDisp_DispOf!$A$2:$E$107,4,FALSE)</f>
        <v>1381050</v>
      </c>
      <c r="K6" s="14">
        <f>VLOOKUP(B6,Tabela_Consulta_de_EPE_PRD_17[],3,FALSE)</f>
        <v>232500</v>
      </c>
      <c r="L6" s="14" t="s">
        <v>312</v>
      </c>
      <c r="M6" s="18"/>
      <c r="N6" s="18"/>
      <c r="O6" s="14" t="s">
        <v>312</v>
      </c>
      <c r="P6" s="12">
        <f>VLOOKUP(B6,Produtos!$A$2:$D$107,4,FALSE)</f>
        <v>2030</v>
      </c>
      <c r="Q6" s="32">
        <f>IF(P6=2026,Entrada!$C$3,IF(P6=2027,Entrada!$C$4,IF(P6=2028,Entrada!$C$5,IF(P6=2029,Entrada!$C$6,IF(P6=2030,Entrada!$C$7,IF(P6=2031,Entrada!$C$9))))))</f>
        <v>47696</v>
      </c>
    </row>
    <row r="7" spans="1:17" x14ac:dyDescent="0.35">
      <c r="B7" s="12" t="s">
        <v>275</v>
      </c>
      <c r="C7" s="12" t="s">
        <v>342</v>
      </c>
      <c r="D7" s="13" t="s">
        <v>276</v>
      </c>
      <c r="E7" s="12" t="s">
        <v>319</v>
      </c>
      <c r="F7" s="13" t="s">
        <v>320</v>
      </c>
      <c r="G7" s="12" t="s">
        <v>198</v>
      </c>
      <c r="H7" s="12" t="s">
        <v>312</v>
      </c>
      <c r="I7" s="14">
        <f>VLOOKUP(B7,PDisp_DispOf!$A$2:$E$107,5,FALSE)</f>
        <v>690470</v>
      </c>
      <c r="J7" s="14">
        <f>VLOOKUP(B7,PDisp_DispOf!$A$2:$E$107,4,FALSE)</f>
        <v>1395000</v>
      </c>
      <c r="K7" s="14">
        <f>VLOOKUP(B7,Tabela_Consulta_de_EPE_PRD_17[],3,FALSE)</f>
        <v>860000</v>
      </c>
      <c r="L7" s="14" t="s">
        <v>312</v>
      </c>
      <c r="M7" s="18"/>
      <c r="N7" s="18"/>
      <c r="O7" s="14" t="s">
        <v>312</v>
      </c>
      <c r="P7" s="12">
        <f>VLOOKUP(B7,Produtos!$A$2:$D$107,4,FALSE)</f>
        <v>2030</v>
      </c>
      <c r="Q7" s="32">
        <f>IF(P7=2026,Entrada!$C$3,IF(P7=2027,Entrada!$C$4,IF(P7=2028,Entrada!$C$5,IF(P7=2029,Entrada!$C$6,IF(P7=2030,Entrada!$C$7,IF(P7=2031,Entrada!$C$9))))))</f>
        <v>47696</v>
      </c>
    </row>
    <row r="8" spans="1:17" x14ac:dyDescent="0.35">
      <c r="B8" s="12" t="s">
        <v>277</v>
      </c>
      <c r="C8" s="12" t="s">
        <v>342</v>
      </c>
      <c r="D8" s="13" t="s">
        <v>278</v>
      </c>
      <c r="E8" s="12" t="s">
        <v>286</v>
      </c>
      <c r="F8" s="13" t="s">
        <v>321</v>
      </c>
      <c r="G8" s="12" t="s">
        <v>198</v>
      </c>
      <c r="H8" s="12" t="s">
        <v>312</v>
      </c>
      <c r="I8" s="14">
        <f>VLOOKUP(B8,PDisp_DispOf!$A$2:$E$107,5,FALSE)</f>
        <v>1172344</v>
      </c>
      <c r="J8" s="14">
        <f>VLOOKUP(B8,PDisp_DispOf!$A$2:$E$107,4,FALSE)</f>
        <v>1395000</v>
      </c>
      <c r="K8" s="14">
        <f>VLOOKUP(B8,Tabela_Consulta_de_EPE_PRD_17[],3,FALSE)</f>
        <v>1266030</v>
      </c>
      <c r="L8" s="14" t="s">
        <v>312</v>
      </c>
      <c r="M8" s="18"/>
      <c r="N8" s="18"/>
      <c r="O8" s="14" t="s">
        <v>312</v>
      </c>
      <c r="P8" s="12">
        <f>VLOOKUP(B8,Produtos!$A$2:$D$107,4,FALSE)</f>
        <v>2030</v>
      </c>
      <c r="Q8" s="32">
        <f>IF(P8=2026,Entrada!$C$3,IF(P8=2027,Entrada!$C$4,IF(P8=2028,Entrada!$C$5,IF(P8=2029,Entrada!$C$6,IF(P8=2030,Entrada!$C$7,IF(P8=2031,Entrada!$C$9))))))</f>
        <v>47696</v>
      </c>
    </row>
    <row r="9" spans="1:17" x14ac:dyDescent="0.35">
      <c r="B9" s="12" t="s">
        <v>282</v>
      </c>
      <c r="C9" s="12" t="s">
        <v>342</v>
      </c>
      <c r="D9" s="13" t="s">
        <v>283</v>
      </c>
      <c r="E9" s="12" t="s">
        <v>288</v>
      </c>
      <c r="F9" s="13" t="s">
        <v>322</v>
      </c>
      <c r="G9" s="12" t="s">
        <v>210</v>
      </c>
      <c r="H9" s="12" t="s">
        <v>312</v>
      </c>
      <c r="I9" s="14">
        <f>VLOOKUP(B9,PDisp_DispOf!$A$2:$E$107,5,FALSE)</f>
        <v>190129</v>
      </c>
      <c r="J9" s="14">
        <f>VLOOKUP(B9,PDisp_DispOf!$A$2:$E$107,4,FALSE)</f>
        <v>1400000</v>
      </c>
      <c r="K9" s="14">
        <f>VLOOKUP(B9,Tabela_Consulta_de_EPE_PRD_17[],3,FALSE)</f>
        <v>246600</v>
      </c>
      <c r="L9" s="14" t="s">
        <v>312</v>
      </c>
      <c r="M9" s="18"/>
      <c r="N9" s="18"/>
      <c r="O9" s="14" t="s">
        <v>312</v>
      </c>
      <c r="P9" s="12">
        <f>VLOOKUP(B9,Produtos!$A$2:$D$107,4,FALSE)</f>
        <v>2031</v>
      </c>
      <c r="Q9" s="32">
        <f>IF(P9=2026,Entrada!$C$3,IF(P9=2027,Entrada!$C$4,IF(P9=2028,Entrada!$C$5,IF(P9=2029,Entrada!$C$6,IF(P9=2030,Entrada!$C$7,IF(P9=2031,Entrada!$C$9))))))</f>
        <v>48061</v>
      </c>
    </row>
    <row r="10" spans="1:17" x14ac:dyDescent="0.35">
      <c r="B10" s="12" t="s">
        <v>78</v>
      </c>
      <c r="C10" s="12" t="s">
        <v>341</v>
      </c>
      <c r="D10" s="13" t="s">
        <v>79</v>
      </c>
      <c r="E10" s="12" t="s">
        <v>8</v>
      </c>
      <c r="F10" s="13" t="s">
        <v>225</v>
      </c>
      <c r="G10" s="12" t="s">
        <v>226</v>
      </c>
      <c r="H10" s="12" t="s">
        <v>255</v>
      </c>
      <c r="I10" s="14">
        <f>VLOOKUP(B10,PDisp_DispOf!$A$2:$E$107,5,FALSE)</f>
        <v>324132</v>
      </c>
      <c r="J10" s="14">
        <f>VLOOKUP(B10,PDisp_DispOf!$A$2:$E$107,4,FALSE)</f>
        <v>2249919.46</v>
      </c>
      <c r="K10" s="14">
        <f>VLOOKUP(B10,'Query UTE Comp CC'!$A$2:$I$102,3,FALSE)</f>
        <v>337600</v>
      </c>
      <c r="L10" s="23">
        <f>VLOOKUP(B10,'Query UTE Comp CC'!$A$2:$I$102,4,FALSE)</f>
        <v>100</v>
      </c>
      <c r="M10" s="18">
        <f>VLOOKUP(B10,'Query UTE Comp CC'!$A$2:$I$102,5,FALSE)</f>
        <v>1</v>
      </c>
      <c r="N10" s="18">
        <f>VLOOKUP(B10,'Query UTE Comp CC'!$A$2:$I$102,6,FALSE)</f>
        <v>1</v>
      </c>
      <c r="O10" s="18">
        <f>VLOOKUP(B10,'Query UTE Comp CC'!$A$2:$I$102,8,FALSE)</f>
        <v>800</v>
      </c>
      <c r="P10" s="12">
        <f>VLOOKUP(B10,Produtos!$A$2:$D$107,4,FALSE)</f>
        <v>2028</v>
      </c>
      <c r="Q10" s="32">
        <f>IF(P10=2026,Entrada!$C$3,IF(P10=2027,Entrada!$C$4,IF(P10=2028,Entrada!$C$5,IF(P10=2029,Entrada!$C$6,IF(P10=2030,Entrada!$C$7,IF(P10=2031,Entrada!$C$9))))))</f>
        <v>47027</v>
      </c>
    </row>
    <row r="11" spans="1:17" x14ac:dyDescent="0.35">
      <c r="B11" s="12" t="s">
        <v>80</v>
      </c>
      <c r="C11" s="12" t="s">
        <v>341</v>
      </c>
      <c r="D11" s="13" t="s">
        <v>81</v>
      </c>
      <c r="E11" s="12" t="s">
        <v>8</v>
      </c>
      <c r="F11" s="13" t="s">
        <v>225</v>
      </c>
      <c r="G11" s="12" t="s">
        <v>226</v>
      </c>
      <c r="H11" s="12" t="s">
        <v>255</v>
      </c>
      <c r="I11" s="14">
        <f>VLOOKUP(B11,PDisp_DispOf!$A$2:$E$107,5,FALSE)</f>
        <v>319679</v>
      </c>
      <c r="J11" s="14">
        <f>VLOOKUP(B11,PDisp_DispOf!$A$2:$E$107,4,FALSE)</f>
        <v>2249919.46</v>
      </c>
      <c r="K11" s="14">
        <f>VLOOKUP(B11,'Query UTE Comp CC'!$A$2:$I$102,3,FALSE)</f>
        <v>337600</v>
      </c>
      <c r="L11" s="23">
        <f>VLOOKUP(B11,'Query UTE Comp CC'!$A$2:$I$102,4,FALSE)</f>
        <v>100</v>
      </c>
      <c r="M11" s="18">
        <f>VLOOKUP(B11,'Query UTE Comp CC'!$A$2:$I$102,5,FALSE)</f>
        <v>1</v>
      </c>
      <c r="N11" s="18">
        <f>VLOOKUP(B11,'Query UTE Comp CC'!$A$2:$I$102,6,FALSE)</f>
        <v>2.36</v>
      </c>
      <c r="O11" s="18">
        <f>VLOOKUP(B11,'Query UTE Comp CC'!$A$2:$I$102,8,FALSE)</f>
        <v>800</v>
      </c>
      <c r="P11" s="12">
        <f>VLOOKUP(B11,Produtos!$A$2:$D$107,4,FALSE)</f>
        <v>2028</v>
      </c>
      <c r="Q11" s="32">
        <f>IF(P11=2026,Entrada!$C$3,IF(P11=2027,Entrada!$C$4,IF(P11=2028,Entrada!$C$5,IF(P11=2029,Entrada!$C$6,IF(P11=2030,Entrada!$C$7,IF(P11=2031,Entrada!$C$9))))))</f>
        <v>47027</v>
      </c>
    </row>
    <row r="12" spans="1:17" x14ac:dyDescent="0.35">
      <c r="B12" s="12" t="s">
        <v>82</v>
      </c>
      <c r="C12" s="12" t="s">
        <v>341</v>
      </c>
      <c r="D12" s="13" t="s">
        <v>83</v>
      </c>
      <c r="E12" s="12" t="s">
        <v>8</v>
      </c>
      <c r="F12" s="13" t="s">
        <v>225</v>
      </c>
      <c r="G12" s="12" t="s">
        <v>226</v>
      </c>
      <c r="H12" s="12" t="s">
        <v>255</v>
      </c>
      <c r="I12" s="14">
        <f>VLOOKUP(B12,PDisp_DispOf!$A$2:$E$107,5,FALSE)</f>
        <v>167230</v>
      </c>
      <c r="J12" s="14">
        <f>VLOOKUP(B12,PDisp_DispOf!$A$2:$E$107,4,FALSE)</f>
        <v>2249919.46</v>
      </c>
      <c r="K12" s="14">
        <f>VLOOKUP(B12,'Query UTE Comp CC'!$A$2:$I$102,3,FALSE)</f>
        <v>270467</v>
      </c>
      <c r="L12" s="23">
        <f>VLOOKUP(B12,'Query UTE Comp CC'!$A$2:$I$102,4,FALSE)</f>
        <v>100</v>
      </c>
      <c r="M12" s="18">
        <f>VLOOKUP(B12,'Query UTE Comp CC'!$A$2:$I$102,5,FALSE)</f>
        <v>1</v>
      </c>
      <c r="N12" s="18">
        <f>VLOOKUP(B12,'Query UTE Comp CC'!$A$2:$I$102,6,FALSE)</f>
        <v>2</v>
      </c>
      <c r="O12" s="18">
        <f>VLOOKUP(B12,'Query UTE Comp CC'!$A$2:$I$102,8,FALSE)</f>
        <v>800</v>
      </c>
      <c r="P12" s="12">
        <f>VLOOKUP(B12,Produtos!$A$2:$D$107,4,FALSE)</f>
        <v>2029</v>
      </c>
      <c r="Q12" s="32">
        <f>IF(P12=2026,Entrada!$C$3,IF(P12=2027,Entrada!$C$4,IF(P12=2028,Entrada!$C$5,IF(P12=2029,Entrada!$C$6,IF(P12=2030,Entrada!$C$7,IF(P12=2031,Entrada!$C$9))))))</f>
        <v>47331</v>
      </c>
    </row>
    <row r="13" spans="1:17" x14ac:dyDescent="0.35">
      <c r="B13" s="12" t="s">
        <v>166</v>
      </c>
      <c r="C13" s="12" t="s">
        <v>341</v>
      </c>
      <c r="D13" s="13" t="s">
        <v>167</v>
      </c>
      <c r="E13" s="12" t="s">
        <v>8</v>
      </c>
      <c r="F13" s="13" t="s">
        <v>195</v>
      </c>
      <c r="G13" s="12" t="s">
        <v>196</v>
      </c>
      <c r="H13" s="12" t="s">
        <v>255</v>
      </c>
      <c r="I13" s="14">
        <f>VLOOKUP(B13,PDisp_DispOf!$A$2:$E$107,5,FALSE)</f>
        <v>194010</v>
      </c>
      <c r="J13" s="14">
        <f>VLOOKUP(B13,PDisp_DispOf!$A$2:$E$107,4,FALSE)</f>
        <v>2249991</v>
      </c>
      <c r="K13" s="14">
        <f>VLOOKUP(B13,'Query UTE Comp CC'!$A$2:$I$102,3,FALSE)</f>
        <v>210000</v>
      </c>
      <c r="L13" s="23">
        <f>VLOOKUP(B13,'Query UTE Comp CC'!$A$2:$I$102,4,FALSE)</f>
        <v>100</v>
      </c>
      <c r="M13" s="18">
        <f>VLOOKUP(B13,'Query UTE Comp CC'!$A$2:$I$102,5,FALSE)</f>
        <v>5.03</v>
      </c>
      <c r="N13" s="18">
        <f>VLOOKUP(B13,'Query UTE Comp CC'!$A$2:$I$102,6,FALSE)</f>
        <v>1.1200000000000001</v>
      </c>
      <c r="O13" s="18">
        <f>VLOOKUP(B13,'Query UTE Comp CC'!$A$2:$I$102,8,FALSE)</f>
        <v>1098.6500000000001</v>
      </c>
      <c r="P13" s="12">
        <f>VLOOKUP(B13,Produtos!$A$2:$D$107,4,FALSE)</f>
        <v>2031</v>
      </c>
      <c r="Q13" s="32">
        <f>IF(P13=2026,Entrada!$C$3,IF(P13=2027,Entrada!$C$4,IF(P13=2028,Entrada!$C$5,IF(P13=2029,Entrada!$C$6,IF(P13=2030,Entrada!$C$7,IF(P13=2031,Entrada!$C$9))))))</f>
        <v>48061</v>
      </c>
    </row>
    <row r="14" spans="1:17" x14ac:dyDescent="0.35">
      <c r="B14" s="12" t="s">
        <v>136</v>
      </c>
      <c r="C14" s="12" t="s">
        <v>341</v>
      </c>
      <c r="D14" s="13" t="s">
        <v>137</v>
      </c>
      <c r="E14" s="12" t="s">
        <v>8</v>
      </c>
      <c r="F14" s="13" t="s">
        <v>193</v>
      </c>
      <c r="G14" s="12" t="s">
        <v>194</v>
      </c>
      <c r="H14" s="12" t="s">
        <v>255</v>
      </c>
      <c r="I14" s="14">
        <f>VLOOKUP(B14,PDisp_DispOf!$A$2:$E$107,5,FALSE)</f>
        <v>8835</v>
      </c>
      <c r="J14" s="14">
        <f>VLOOKUP(B14,PDisp_DispOf!$A$2:$E$107,4,FALSE)</f>
        <v>2249997.58</v>
      </c>
      <c r="K14" s="14">
        <f>VLOOKUP(B14,'Query UTE Comp CC'!$A$2:$I$102,3,FALSE)</f>
        <v>9360</v>
      </c>
      <c r="L14" s="23">
        <f>VLOOKUP(B14,'Query UTE Comp CC'!$A$2:$I$102,4,FALSE)</f>
        <v>100</v>
      </c>
      <c r="M14" s="18">
        <f>VLOOKUP(B14,'Query UTE Comp CC'!$A$2:$I$102,5,FALSE)</f>
        <v>1.5</v>
      </c>
      <c r="N14" s="18">
        <f>VLOOKUP(B14,'Query UTE Comp CC'!$A$2:$I$102,6,FALSE)</f>
        <v>2.5</v>
      </c>
      <c r="O14" s="18">
        <f>VLOOKUP(B14,'Query UTE Comp CC'!$A$2:$I$102,8,FALSE)</f>
        <v>1199.06</v>
      </c>
      <c r="P14" s="12">
        <f>VLOOKUP(B14,Produtos!$A$2:$D$107,4,FALSE)</f>
        <v>2028</v>
      </c>
      <c r="Q14" s="32">
        <f>IF(P14=2026,Entrada!$C$3,IF(P14=2027,Entrada!$C$4,IF(P14=2028,Entrada!$C$5,IF(P14=2029,Entrada!$C$6,IF(P14=2030,Entrada!$C$7,IF(P14=2031,Entrada!$C$9))))))</f>
        <v>47027</v>
      </c>
    </row>
    <row r="15" spans="1:17" x14ac:dyDescent="0.35">
      <c r="B15" s="12" t="s">
        <v>15</v>
      </c>
      <c r="C15" s="12" t="s">
        <v>341</v>
      </c>
      <c r="D15" s="13" t="s">
        <v>16</v>
      </c>
      <c r="E15" s="12" t="s">
        <v>8</v>
      </c>
      <c r="F15" s="13" t="s">
        <v>197</v>
      </c>
      <c r="G15" s="12" t="s">
        <v>198</v>
      </c>
      <c r="H15" s="12" t="s">
        <v>255</v>
      </c>
      <c r="I15" s="14">
        <f>VLOOKUP(B15,PDisp_DispOf!$A$2:$E$107,5,FALSE)</f>
        <v>451499</v>
      </c>
      <c r="J15" s="14">
        <f>VLOOKUP(B15,PDisp_DispOf!$A$2:$E$107,4,FALSE)</f>
        <v>2250000</v>
      </c>
      <c r="K15" s="14">
        <f>VLOOKUP(B15,'Query UTE Comp CC'!$A$2:$I$102,3,FALSE)</f>
        <v>484150</v>
      </c>
      <c r="L15" s="23">
        <f>VLOOKUP(B15,'Query UTE Comp CC'!$A$2:$I$102,4,FALSE)</f>
        <v>100</v>
      </c>
      <c r="M15" s="18">
        <f>VLOOKUP(B15,'Query UTE Comp CC'!$A$2:$I$102,5,FALSE)</f>
        <v>1.5</v>
      </c>
      <c r="N15" s="18">
        <f>VLOOKUP(B15,'Query UTE Comp CC'!$A$2:$I$102,6,FALSE)</f>
        <v>3.5</v>
      </c>
      <c r="O15" s="18">
        <f>VLOOKUP(B15,'Query UTE Comp CC'!$A$2:$I$102,8,FALSE)</f>
        <v>1432.94</v>
      </c>
      <c r="P15" s="12">
        <f>VLOOKUP(B15,Produtos!$A$2:$D$107,4,FALSE)</f>
        <v>2028</v>
      </c>
      <c r="Q15" s="32">
        <f>IF(P15=2026,Entrada!$C$3,IF(P15=2027,Entrada!$C$4,IF(P15=2028,Entrada!$C$5,IF(P15=2029,Entrada!$C$6,IF(P15=2030,Entrada!$C$7,IF(P15=2031,Entrada!$C$9))))))</f>
        <v>47027</v>
      </c>
    </row>
    <row r="16" spans="1:17" x14ac:dyDescent="0.35">
      <c r="B16" s="12" t="s">
        <v>17</v>
      </c>
      <c r="C16" s="12" t="s">
        <v>341</v>
      </c>
      <c r="D16" s="13" t="s">
        <v>18</v>
      </c>
      <c r="E16" s="12" t="s">
        <v>8</v>
      </c>
      <c r="F16" s="13" t="s">
        <v>197</v>
      </c>
      <c r="G16" s="12" t="s">
        <v>198</v>
      </c>
      <c r="H16" s="12" t="s">
        <v>255</v>
      </c>
      <c r="I16" s="14">
        <f>VLOOKUP(B16,PDisp_DispOf!$A$2:$E$107,5,FALSE)</f>
        <v>220000</v>
      </c>
      <c r="J16" s="14">
        <f>VLOOKUP(B16,PDisp_DispOf!$A$2:$E$107,4,FALSE)</f>
        <v>2250000</v>
      </c>
      <c r="K16" s="14">
        <f>VLOOKUP(B16,'Query UTE Comp CC'!$A$2:$I$102,3,FALSE)</f>
        <v>369000</v>
      </c>
      <c r="L16" s="23">
        <f>VLOOKUP(B16,'Query UTE Comp CC'!$A$2:$I$102,4,FALSE)</f>
        <v>100</v>
      </c>
      <c r="M16" s="18">
        <f>VLOOKUP(B16,'Query UTE Comp CC'!$A$2:$I$102,5,FALSE)</f>
        <v>3</v>
      </c>
      <c r="N16" s="18">
        <f>VLOOKUP(B16,'Query UTE Comp CC'!$A$2:$I$102,6,FALSE)</f>
        <v>1</v>
      </c>
      <c r="O16" s="18">
        <f>VLOOKUP(B16,'Query UTE Comp CC'!$A$2:$I$102,8,FALSE)</f>
        <v>1433.03</v>
      </c>
      <c r="P16" s="12">
        <f>VLOOKUP(B16,Produtos!$A$2:$D$107,4,FALSE)</f>
        <v>2028</v>
      </c>
      <c r="Q16" s="32">
        <f>IF(P16=2026,Entrada!$C$3,IF(P16=2027,Entrada!$C$4,IF(P16=2028,Entrada!$C$5,IF(P16=2029,Entrada!$C$6,IF(P16=2030,Entrada!$C$7,IF(P16=2031,Entrada!$C$9))))))</f>
        <v>47027</v>
      </c>
    </row>
    <row r="17" spans="2:17" x14ac:dyDescent="0.35">
      <c r="B17" s="12" t="s">
        <v>178</v>
      </c>
      <c r="C17" s="12" t="s">
        <v>341</v>
      </c>
      <c r="D17" s="13" t="s">
        <v>179</v>
      </c>
      <c r="E17" s="12" t="s">
        <v>8</v>
      </c>
      <c r="F17" s="13" t="s">
        <v>247</v>
      </c>
      <c r="G17" s="12" t="s">
        <v>248</v>
      </c>
      <c r="H17" s="12" t="s">
        <v>255</v>
      </c>
      <c r="I17" s="14">
        <f>VLOOKUP(B17,PDisp_DispOf!$A$2:$E$107,5,FALSE)</f>
        <v>550300</v>
      </c>
      <c r="J17" s="14">
        <f>VLOOKUP(B17,PDisp_DispOf!$A$2:$E$107,4,FALSE)</f>
        <v>2250000</v>
      </c>
      <c r="K17" s="14">
        <f>VLOOKUP(B17,'Query UTE Comp CC'!$A$2:$I$102,3,FALSE)</f>
        <v>639900</v>
      </c>
      <c r="L17" s="23">
        <f>VLOOKUP(B17,'Query UTE Comp CC'!$A$2:$I$102,4,FALSE)</f>
        <v>100</v>
      </c>
      <c r="M17" s="18">
        <f>VLOOKUP(B17,'Query UTE Comp CC'!$A$2:$I$102,5,FALSE)</f>
        <v>1</v>
      </c>
      <c r="N17" s="18">
        <f>VLOOKUP(B17,'Query UTE Comp CC'!$A$2:$I$102,6,FALSE)</f>
        <v>1</v>
      </c>
      <c r="O17" s="18">
        <f>VLOOKUP(B17,'Query UTE Comp CC'!$A$2:$I$102,8,FALSE)</f>
        <v>1433.04</v>
      </c>
      <c r="P17" s="12">
        <f>VLOOKUP(B17,Produtos!$A$2:$D$107,4,FALSE)</f>
        <v>2028</v>
      </c>
      <c r="Q17" s="32">
        <f>IF(P17=2026,Entrada!$C$3,IF(P17=2027,Entrada!$C$4,IF(P17=2028,Entrada!$C$5,IF(P17=2029,Entrada!$C$6,IF(P17=2030,Entrada!$C$7,IF(P17=2031,Entrada!$C$9))))))</f>
        <v>47027</v>
      </c>
    </row>
    <row r="18" spans="2:17" x14ac:dyDescent="0.35">
      <c r="B18" s="12" t="s">
        <v>110</v>
      </c>
      <c r="C18" s="12" t="s">
        <v>341</v>
      </c>
      <c r="D18" s="13" t="s">
        <v>111</v>
      </c>
      <c r="E18" s="12" t="s">
        <v>8</v>
      </c>
      <c r="F18" s="13" t="s">
        <v>219</v>
      </c>
      <c r="G18" s="12" t="s">
        <v>207</v>
      </c>
      <c r="H18" s="12" t="s">
        <v>255</v>
      </c>
      <c r="I18" s="14">
        <f>VLOOKUP(B18,PDisp_DispOf!$A$2:$E$107,5,FALSE)</f>
        <v>72023</v>
      </c>
      <c r="J18" s="14">
        <f>VLOOKUP(B18,PDisp_DispOf!$A$2:$E$107,4,FALSE)</f>
        <v>2249999</v>
      </c>
      <c r="K18" s="14">
        <f>VLOOKUP(B18,'Query UTE Comp CC'!$A$2:$I$102,3,FALSE)</f>
        <v>78320</v>
      </c>
      <c r="L18" s="23">
        <f>VLOOKUP(B18,'Query UTE Comp CC'!$A$2:$I$102,4,FALSE)</f>
        <v>100</v>
      </c>
      <c r="M18" s="18">
        <f>VLOOKUP(B18,'Query UTE Comp CC'!$A$2:$I$102,5,FALSE)</f>
        <v>1</v>
      </c>
      <c r="N18" s="18">
        <f>VLOOKUP(B18,'Query UTE Comp CC'!$A$2:$I$102,6,FALSE)</f>
        <v>3</v>
      </c>
      <c r="O18" s="18">
        <f>VLOOKUP(B18,'Query UTE Comp CC'!$A$2:$I$102,8,FALSE)</f>
        <v>1350.35</v>
      </c>
      <c r="P18" s="12">
        <f>VLOOKUP(B18,Produtos!$A$2:$D$107,4,FALSE)</f>
        <v>2028</v>
      </c>
      <c r="Q18" s="32">
        <f>IF(P18=2026,Entrada!$C$3,IF(P18=2027,Entrada!$C$4,IF(P18=2028,Entrada!$C$5,IF(P18=2029,Entrada!$C$6,IF(P18=2030,Entrada!$C$7,IF(P18=2031,Entrada!$C$9))))))</f>
        <v>47027</v>
      </c>
    </row>
    <row r="19" spans="2:17" x14ac:dyDescent="0.35">
      <c r="B19" s="12" t="s">
        <v>62</v>
      </c>
      <c r="C19" s="12" t="s">
        <v>341</v>
      </c>
      <c r="D19" s="13" t="s">
        <v>63</v>
      </c>
      <c r="E19" s="12" t="s">
        <v>8</v>
      </c>
      <c r="F19" s="13" t="s">
        <v>219</v>
      </c>
      <c r="G19" s="12" t="s">
        <v>207</v>
      </c>
      <c r="H19" s="12" t="s">
        <v>255</v>
      </c>
      <c r="I19" s="14">
        <f>VLOOKUP(B19,PDisp_DispOf!$A$2:$E$107,5,FALSE)</f>
        <v>110137</v>
      </c>
      <c r="J19" s="14">
        <f>VLOOKUP(B19,PDisp_DispOf!$A$2:$E$107,4,FALSE)</f>
        <v>2249999</v>
      </c>
      <c r="K19" s="14">
        <f>VLOOKUP(B19,'Query UTE Comp CC'!$A$2:$I$102,3,FALSE)</f>
        <v>115920</v>
      </c>
      <c r="L19" s="23">
        <f>VLOOKUP(B19,'Query UTE Comp CC'!$A$2:$I$102,4,FALSE)</f>
        <v>100</v>
      </c>
      <c r="M19" s="18">
        <f>VLOOKUP(B19,'Query UTE Comp CC'!$A$2:$I$102,5,FALSE)</f>
        <v>1</v>
      </c>
      <c r="N19" s="18">
        <f>VLOOKUP(B19,'Query UTE Comp CC'!$A$2:$I$102,6,FALSE)</f>
        <v>3</v>
      </c>
      <c r="O19" s="18">
        <f>VLOOKUP(B19,'Query UTE Comp CC'!$A$2:$I$102,8,FALSE)</f>
        <v>1350.35</v>
      </c>
      <c r="P19" s="12">
        <f>VLOOKUP(B19,Produtos!$A$2:$D$107,4,FALSE)</f>
        <v>2028</v>
      </c>
      <c r="Q19" s="32">
        <f>IF(P19=2026,Entrada!$C$3,IF(P19=2027,Entrada!$C$4,IF(P19=2028,Entrada!$C$5,IF(P19=2029,Entrada!$C$6,IF(P19=2030,Entrada!$C$7,IF(P19=2031,Entrada!$C$9))))))</f>
        <v>47027</v>
      </c>
    </row>
    <row r="20" spans="2:17" x14ac:dyDescent="0.35">
      <c r="B20" s="12" t="s">
        <v>60</v>
      </c>
      <c r="C20" s="12" t="s">
        <v>341</v>
      </c>
      <c r="D20" s="13" t="s">
        <v>61</v>
      </c>
      <c r="E20" s="12" t="s">
        <v>8</v>
      </c>
      <c r="F20" s="13" t="s">
        <v>219</v>
      </c>
      <c r="G20" s="12" t="s">
        <v>207</v>
      </c>
      <c r="H20" s="12" t="s">
        <v>255</v>
      </c>
      <c r="I20" s="14">
        <f>VLOOKUP(B20,PDisp_DispOf!$A$2:$E$107,5,FALSE)</f>
        <v>244877</v>
      </c>
      <c r="J20" s="14">
        <f>VLOOKUP(B20,PDisp_DispOf!$A$2:$E$107,4,FALSE)</f>
        <v>2249999</v>
      </c>
      <c r="K20" s="14">
        <f>VLOOKUP(B20,'Query UTE Comp CC'!$A$2:$I$102,3,FALSE)</f>
        <v>258640</v>
      </c>
      <c r="L20" s="23">
        <f>VLOOKUP(B20,'Query UTE Comp CC'!$A$2:$I$102,4,FALSE)</f>
        <v>100</v>
      </c>
      <c r="M20" s="18">
        <f>VLOOKUP(B20,'Query UTE Comp CC'!$A$2:$I$102,5,FALSE)</f>
        <v>1</v>
      </c>
      <c r="N20" s="18">
        <f>VLOOKUP(B20,'Query UTE Comp CC'!$A$2:$I$102,6,FALSE)</f>
        <v>3</v>
      </c>
      <c r="O20" s="18">
        <f>VLOOKUP(B20,'Query UTE Comp CC'!$A$2:$I$102,8,FALSE)</f>
        <v>1350.35</v>
      </c>
      <c r="P20" s="12">
        <f>VLOOKUP(B20,Produtos!$A$2:$D$107,4,FALSE)</f>
        <v>2028</v>
      </c>
      <c r="Q20" s="32">
        <f>IF(P20=2026,Entrada!$C$3,IF(P20=2027,Entrada!$C$4,IF(P20=2028,Entrada!$C$5,IF(P20=2029,Entrada!$C$6,IF(P20=2030,Entrada!$C$7,IF(P20=2031,Entrada!$C$9))))))</f>
        <v>47027</v>
      </c>
    </row>
    <row r="21" spans="2:17" x14ac:dyDescent="0.35">
      <c r="B21" s="12" t="s">
        <v>108</v>
      </c>
      <c r="C21" s="12" t="s">
        <v>341</v>
      </c>
      <c r="D21" s="13" t="s">
        <v>109</v>
      </c>
      <c r="E21" s="12" t="s">
        <v>8</v>
      </c>
      <c r="F21" s="13" t="s">
        <v>219</v>
      </c>
      <c r="G21" s="12" t="s">
        <v>207</v>
      </c>
      <c r="H21" s="12" t="s">
        <v>255</v>
      </c>
      <c r="I21" s="14">
        <f>VLOOKUP(B21,PDisp_DispOf!$A$2:$E$107,5,FALSE)</f>
        <v>110137</v>
      </c>
      <c r="J21" s="14">
        <f>VLOOKUP(B21,PDisp_DispOf!$A$2:$E$107,4,FALSE)</f>
        <v>2249999</v>
      </c>
      <c r="K21" s="14">
        <f>VLOOKUP(B21,'Query UTE Comp CC'!$A$2:$I$102,3,FALSE)</f>
        <v>115920</v>
      </c>
      <c r="L21" s="23">
        <f>VLOOKUP(B21,'Query UTE Comp CC'!$A$2:$I$102,4,FALSE)</f>
        <v>100</v>
      </c>
      <c r="M21" s="18">
        <f>VLOOKUP(B21,'Query UTE Comp CC'!$A$2:$I$102,5,FALSE)</f>
        <v>1</v>
      </c>
      <c r="N21" s="18">
        <f>VLOOKUP(B21,'Query UTE Comp CC'!$A$2:$I$102,6,FALSE)</f>
        <v>3</v>
      </c>
      <c r="O21" s="18">
        <f>VLOOKUP(B21,'Query UTE Comp CC'!$A$2:$I$102,8,FALSE)</f>
        <v>1350.35</v>
      </c>
      <c r="P21" s="12">
        <f>VLOOKUP(B21,Produtos!$A$2:$D$107,4,FALSE)</f>
        <v>2028</v>
      </c>
      <c r="Q21" s="32">
        <f>IF(P21=2026,Entrada!$C$3,IF(P21=2027,Entrada!$C$4,IF(P21=2028,Entrada!$C$5,IF(P21=2029,Entrada!$C$6,IF(P21=2030,Entrada!$C$7,IF(P21=2031,Entrada!$C$9))))))</f>
        <v>47027</v>
      </c>
    </row>
    <row r="22" spans="2:17" x14ac:dyDescent="0.35">
      <c r="B22" s="12" t="s">
        <v>92</v>
      </c>
      <c r="C22" s="12" t="s">
        <v>341</v>
      </c>
      <c r="D22" s="13" t="s">
        <v>93</v>
      </c>
      <c r="E22" s="12" t="s">
        <v>8</v>
      </c>
      <c r="F22" s="13" t="s">
        <v>231</v>
      </c>
      <c r="G22" s="12" t="s">
        <v>202</v>
      </c>
      <c r="H22" s="12" t="s">
        <v>256</v>
      </c>
      <c r="I22" s="14">
        <f>VLOOKUP(B22,PDisp_DispOf!$A$2:$E$107,5,FALSE)</f>
        <v>21309</v>
      </c>
      <c r="J22" s="14">
        <f>VLOOKUP(B22,PDisp_DispOf!$A$2:$E$107,4,FALSE)</f>
        <v>2205210.13</v>
      </c>
      <c r="K22" s="14">
        <f>VLOOKUP(B22,'Query UTE Comp CC'!$A$2:$I$102,3,FALSE)</f>
        <v>23338</v>
      </c>
      <c r="L22" s="23">
        <f>VLOOKUP(B22,'Query UTE Comp CC'!$A$2:$I$102,4,FALSE)</f>
        <v>100</v>
      </c>
      <c r="M22" s="18">
        <f>VLOOKUP(B22,'Query UTE Comp CC'!$A$2:$I$102,5,FALSE)</f>
        <v>1</v>
      </c>
      <c r="N22" s="18">
        <f>VLOOKUP(B22,'Query UTE Comp CC'!$A$2:$I$102,6,FALSE)</f>
        <v>1</v>
      </c>
      <c r="O22" s="18">
        <f>VLOOKUP(B22,'Query UTE Comp CC'!$A$2:$I$102,8,FALSE)</f>
        <v>1433.92</v>
      </c>
      <c r="P22" s="12">
        <f>VLOOKUP(B22,Produtos!$A$2:$D$107,4,FALSE)</f>
        <v>2026</v>
      </c>
      <c r="Q22" s="32">
        <f>IF(P22=2026,Entrada!$C$3,IF(P22=2027,Entrada!$C$4,IF(P22=2028,Entrada!$C$5,IF(P22=2029,Entrada!$C$6,IF(P22=2030,Entrada!$C$7,IF(P22=2031,Entrada!$C$9))))))</f>
        <v>46235</v>
      </c>
    </row>
    <row r="23" spans="2:17" x14ac:dyDescent="0.35">
      <c r="B23" s="12" t="s">
        <v>180</v>
      </c>
      <c r="C23" s="12" t="s">
        <v>341</v>
      </c>
      <c r="D23" s="13" t="s">
        <v>181</v>
      </c>
      <c r="E23" s="12" t="s">
        <v>8</v>
      </c>
      <c r="F23" s="13" t="s">
        <v>249</v>
      </c>
      <c r="G23" s="12" t="s">
        <v>210</v>
      </c>
      <c r="H23" s="12" t="s">
        <v>256</v>
      </c>
      <c r="I23" s="14">
        <f>VLOOKUP(B23,PDisp_DispOf!$A$2:$E$107,5,FALSE)</f>
        <v>26903</v>
      </c>
      <c r="J23" s="14">
        <f>VLOOKUP(B23,PDisp_DispOf!$A$2:$E$107,4,FALSE)</f>
        <v>2244978.16</v>
      </c>
      <c r="K23" s="14">
        <f>VLOOKUP(B23,'Query UTE Comp CC'!$A$2:$I$102,3,FALSE)</f>
        <v>28520</v>
      </c>
      <c r="L23" s="23">
        <f>VLOOKUP(B23,'Query UTE Comp CC'!$A$2:$I$102,4,FALSE)</f>
        <v>98</v>
      </c>
      <c r="M23" s="18">
        <f>VLOOKUP(B23,'Query UTE Comp CC'!$A$2:$I$102,5,FALSE)</f>
        <v>1</v>
      </c>
      <c r="N23" s="18">
        <f>VLOOKUP(B23,'Query UTE Comp CC'!$A$2:$I$102,6,FALSE)</f>
        <v>1</v>
      </c>
      <c r="O23" s="18">
        <f>VLOOKUP(B23,'Query UTE Comp CC'!$A$2:$I$102,8,FALSE)</f>
        <v>1421.97</v>
      </c>
      <c r="P23" s="12">
        <f>VLOOKUP(B23,Produtos!$A$2:$D$107,4,FALSE)</f>
        <v>2028</v>
      </c>
      <c r="Q23" s="32">
        <f>IF(P23=2026,Entrada!$C$3,IF(P23=2027,Entrada!$C$4,IF(P23=2028,Entrada!$C$5,IF(P23=2029,Entrada!$C$6,IF(P23=2030,Entrada!$C$7,IF(P23=2031,Entrada!$C$9))))))</f>
        <v>47027</v>
      </c>
    </row>
    <row r="24" spans="2:17" x14ac:dyDescent="0.35">
      <c r="B24" s="12" t="s">
        <v>182</v>
      </c>
      <c r="C24" s="12" t="s">
        <v>341</v>
      </c>
      <c r="D24" s="13" t="s">
        <v>183</v>
      </c>
      <c r="E24" s="12" t="s">
        <v>8</v>
      </c>
      <c r="F24" s="13" t="s">
        <v>243</v>
      </c>
      <c r="G24" s="12" t="s">
        <v>244</v>
      </c>
      <c r="H24" s="12" t="s">
        <v>256</v>
      </c>
      <c r="I24" s="14">
        <f>VLOOKUP(B24,PDisp_DispOf!$A$2:$E$107,5,FALSE)</f>
        <v>4800</v>
      </c>
      <c r="J24" s="14">
        <f>VLOOKUP(B24,PDisp_DispOf!$A$2:$E$107,4,FALSE)</f>
        <v>2244990.7200000002</v>
      </c>
      <c r="K24" s="14">
        <f>VLOOKUP(B24,'Query UTE Comp CC'!$A$2:$I$102,3,FALSE)</f>
        <v>5704</v>
      </c>
      <c r="L24" s="23">
        <f>VLOOKUP(B24,'Query UTE Comp CC'!$A$2:$I$102,4,FALSE)</f>
        <v>98</v>
      </c>
      <c r="M24" s="18">
        <f>VLOOKUP(B24,'Query UTE Comp CC'!$A$2:$I$102,5,FALSE)</f>
        <v>1</v>
      </c>
      <c r="N24" s="18">
        <f>VLOOKUP(B24,'Query UTE Comp CC'!$A$2:$I$102,6,FALSE)</f>
        <v>1</v>
      </c>
      <c r="O24" s="18">
        <f>VLOOKUP(B24,'Query UTE Comp CC'!$A$2:$I$102,8,FALSE)</f>
        <v>1421.97</v>
      </c>
      <c r="P24" s="12">
        <f>VLOOKUP(B24,Produtos!$A$2:$D$107,4,FALSE)</f>
        <v>2028</v>
      </c>
      <c r="Q24" s="32">
        <f>IF(P24=2026,Entrada!$C$3,IF(P24=2027,Entrada!$C$4,IF(P24=2028,Entrada!$C$5,IF(P24=2029,Entrada!$C$6,IF(P24=2030,Entrada!$C$7,IF(P24=2031,Entrada!$C$9))))))</f>
        <v>47027</v>
      </c>
    </row>
    <row r="25" spans="2:17" x14ac:dyDescent="0.35">
      <c r="B25" s="12" t="s">
        <v>186</v>
      </c>
      <c r="C25" s="12" t="s">
        <v>341</v>
      </c>
      <c r="D25" s="13" t="s">
        <v>187</v>
      </c>
      <c r="E25" s="12" t="s">
        <v>8</v>
      </c>
      <c r="F25" s="13" t="s">
        <v>252</v>
      </c>
      <c r="G25" s="12" t="s">
        <v>222</v>
      </c>
      <c r="H25" s="12" t="s">
        <v>256</v>
      </c>
      <c r="I25" s="14">
        <f>VLOOKUP(B25,PDisp_DispOf!$A$2:$E$107,5,FALSE)</f>
        <v>35719</v>
      </c>
      <c r="J25" s="14">
        <f>VLOOKUP(B25,PDisp_DispOf!$A$2:$E$107,4,FALSE)</f>
        <v>2204893.48</v>
      </c>
      <c r="K25" s="14">
        <f>VLOOKUP(B25,'Query UTE Comp CC'!$A$2:$I$102,3,FALSE)</f>
        <v>37480</v>
      </c>
      <c r="L25" s="23">
        <f>VLOOKUP(B25,'Query UTE Comp CC'!$A$2:$I$102,4,FALSE)</f>
        <v>100</v>
      </c>
      <c r="M25" s="18">
        <f>VLOOKUP(B25,'Query UTE Comp CC'!$A$2:$I$102,5,FALSE)</f>
        <v>1</v>
      </c>
      <c r="N25" s="18">
        <f>VLOOKUP(B25,'Query UTE Comp CC'!$A$2:$I$102,6,FALSE)</f>
        <v>1.47</v>
      </c>
      <c r="O25" s="18">
        <f>VLOOKUP(B25,'Query UTE Comp CC'!$A$2:$I$102,8,FALSE)</f>
        <v>1120</v>
      </c>
      <c r="P25" s="12">
        <f>VLOOKUP(B25,Produtos!$A$2:$D$107,4,FALSE)</f>
        <v>2026</v>
      </c>
      <c r="Q25" s="32">
        <f>IF(P25=2026,Entrada!$C$3,IF(P25=2027,Entrada!$C$4,IF(P25=2028,Entrada!$C$5,IF(P25=2029,Entrada!$C$6,IF(P25=2030,Entrada!$C$7,IF(P25=2031,Entrada!$C$9))))))</f>
        <v>46235</v>
      </c>
    </row>
    <row r="26" spans="2:17" x14ac:dyDescent="0.35">
      <c r="B26" s="12" t="s">
        <v>164</v>
      </c>
      <c r="C26" s="12" t="s">
        <v>341</v>
      </c>
      <c r="D26" s="13" t="s">
        <v>165</v>
      </c>
      <c r="E26" s="12" t="s">
        <v>8</v>
      </c>
      <c r="F26" s="13" t="s">
        <v>241</v>
      </c>
      <c r="G26" s="12" t="s">
        <v>210</v>
      </c>
      <c r="H26" s="12" t="s">
        <v>256</v>
      </c>
      <c r="I26" s="14">
        <f>VLOOKUP(B26,PDisp_DispOf!$A$2:$E$107,5,FALSE)</f>
        <v>47036</v>
      </c>
      <c r="J26" s="14">
        <f>VLOOKUP(B26,PDisp_DispOf!$A$2:$E$107,4,FALSE)</f>
        <v>2249962.5299999998</v>
      </c>
      <c r="K26" s="14">
        <f>VLOOKUP(B26,'Query UTE Comp CC'!$A$2:$I$102,3,FALSE)</f>
        <v>50001</v>
      </c>
      <c r="L26" s="23">
        <f>VLOOKUP(B26,'Query UTE Comp CC'!$A$2:$I$102,4,FALSE)</f>
        <v>100</v>
      </c>
      <c r="M26" s="18">
        <f>VLOOKUP(B26,'Query UTE Comp CC'!$A$2:$I$102,5,FALSE)</f>
        <v>2</v>
      </c>
      <c r="N26" s="18">
        <f>VLOOKUP(B26,'Query UTE Comp CC'!$A$2:$I$102,6,FALSE)</f>
        <v>2</v>
      </c>
      <c r="O26" s="18">
        <f>VLOOKUP(B26,'Query UTE Comp CC'!$A$2:$I$102,8,FALSE)</f>
        <v>1433.82</v>
      </c>
      <c r="P26" s="12">
        <f>VLOOKUP(B26,Produtos!$A$2:$D$107,4,FALSE)</f>
        <v>2028</v>
      </c>
      <c r="Q26" s="32">
        <f>IF(P26=2026,Entrada!$C$3,IF(P26=2027,Entrada!$C$4,IF(P26=2028,Entrada!$C$5,IF(P26=2029,Entrada!$C$6,IF(P26=2030,Entrada!$C$7,IF(P26=2031,Entrada!$C$9))))))</f>
        <v>47027</v>
      </c>
    </row>
    <row r="27" spans="2:17" x14ac:dyDescent="0.35">
      <c r="B27" s="12" t="s">
        <v>21</v>
      </c>
      <c r="C27" s="12" t="s">
        <v>341</v>
      </c>
      <c r="D27" s="13" t="s">
        <v>3</v>
      </c>
      <c r="E27" s="12" t="s">
        <v>8</v>
      </c>
      <c r="F27" s="13" t="s">
        <v>199</v>
      </c>
      <c r="G27" s="12" t="s">
        <v>200</v>
      </c>
      <c r="H27" s="12" t="s">
        <v>256</v>
      </c>
      <c r="I27" s="14">
        <f>VLOOKUP(B27,PDisp_DispOf!$A$2:$E$107,5,FALSE)</f>
        <v>157267</v>
      </c>
      <c r="J27" s="14">
        <f>VLOOKUP(B27,PDisp_DispOf!$A$2:$E$107,4,FALSE)</f>
        <v>2250000</v>
      </c>
      <c r="K27" s="14">
        <f>VLOOKUP(B27,'Query UTE Comp CC'!$A$2:$I$102,3,FALSE)</f>
        <v>250000</v>
      </c>
      <c r="L27" s="23">
        <f>VLOOKUP(B27,'Query UTE Comp CC'!$A$2:$I$102,4,FALSE)</f>
        <v>100</v>
      </c>
      <c r="M27" s="18">
        <f>VLOOKUP(B27,'Query UTE Comp CC'!$A$2:$I$102,5,FALSE)</f>
        <v>1.5</v>
      </c>
      <c r="N27" s="18">
        <f>VLOOKUP(B27,'Query UTE Comp CC'!$A$2:$I$102,6,FALSE)</f>
        <v>1.5</v>
      </c>
      <c r="O27" s="18">
        <f>VLOOKUP(B27,'Query UTE Comp CC'!$A$2:$I$102,8,FALSE)</f>
        <v>1433.9</v>
      </c>
      <c r="P27" s="12">
        <f>VLOOKUP(B27,Produtos!$A$2:$D$107,4,FALSE)</f>
        <v>2029</v>
      </c>
      <c r="Q27" s="32">
        <f>IF(P27=2026,Entrada!$C$3,IF(P27=2027,Entrada!$C$4,IF(P27=2028,Entrada!$C$5,IF(P27=2029,Entrada!$C$6,IF(P27=2030,Entrada!$C$7,IF(P27=2031,Entrada!$C$9))))))</f>
        <v>47331</v>
      </c>
    </row>
    <row r="28" spans="2:17" x14ac:dyDescent="0.35">
      <c r="B28" s="12" t="s">
        <v>168</v>
      </c>
      <c r="C28" s="12" t="s">
        <v>341</v>
      </c>
      <c r="D28" s="13" t="s">
        <v>169</v>
      </c>
      <c r="E28" s="12" t="s">
        <v>8</v>
      </c>
      <c r="F28" s="13" t="s">
        <v>208</v>
      </c>
      <c r="G28" s="12" t="s">
        <v>207</v>
      </c>
      <c r="H28" s="12" t="s">
        <v>256</v>
      </c>
      <c r="I28" s="14">
        <f>VLOOKUP(B28,PDisp_DispOf!$A$2:$E$107,5,FALSE)</f>
        <v>817698</v>
      </c>
      <c r="J28" s="14">
        <f>VLOOKUP(B28,PDisp_DispOf!$A$2:$E$107,4,FALSE)</f>
        <v>2249995</v>
      </c>
      <c r="K28" s="14">
        <f>VLOOKUP(B28,'Query UTE Comp CC'!$A$2:$I$102,3,FALSE)</f>
        <v>900000</v>
      </c>
      <c r="L28" s="23">
        <f>VLOOKUP(B28,'Query UTE Comp CC'!$A$2:$I$102,4,FALSE)</f>
        <v>100</v>
      </c>
      <c r="M28" s="18">
        <f>VLOOKUP(B28,'Query UTE Comp CC'!$A$2:$I$102,5,FALSE)</f>
        <v>3.64</v>
      </c>
      <c r="N28" s="18">
        <f>VLOOKUP(B28,'Query UTE Comp CC'!$A$2:$I$102,6,FALSE)</f>
        <v>3.35</v>
      </c>
      <c r="O28" s="18">
        <f>VLOOKUP(B28,'Query UTE Comp CC'!$A$2:$I$102,8,FALSE)</f>
        <v>925.74</v>
      </c>
      <c r="P28" s="12">
        <f>VLOOKUP(B28,Produtos!$A$2:$D$107,4,FALSE)</f>
        <v>2027</v>
      </c>
      <c r="Q28" s="32">
        <f>IF(P28=2026,Entrada!$C$3,IF(P28=2027,Entrada!$C$4,IF(P28=2028,Entrada!$C$5,IF(P28=2029,Entrada!$C$6,IF(P28=2030,Entrada!$C$7,IF(P28=2031,Entrada!$C$9))))))</f>
        <v>46600</v>
      </c>
    </row>
    <row r="29" spans="2:17" x14ac:dyDescent="0.35">
      <c r="B29" s="12" t="s">
        <v>172</v>
      </c>
      <c r="C29" s="12" t="s">
        <v>341</v>
      </c>
      <c r="D29" s="13" t="s">
        <v>173</v>
      </c>
      <c r="E29" s="12" t="s">
        <v>8</v>
      </c>
      <c r="F29" s="13" t="s">
        <v>173</v>
      </c>
      <c r="G29" s="12" t="s">
        <v>200</v>
      </c>
      <c r="H29" s="12" t="s">
        <v>256</v>
      </c>
      <c r="I29" s="14">
        <f>VLOOKUP(B29,PDisp_DispOf!$A$2:$E$107,5,FALSE)</f>
        <v>234480</v>
      </c>
      <c r="J29" s="14">
        <f>VLOOKUP(B29,PDisp_DispOf!$A$2:$E$107,4,FALSE)</f>
        <v>2249991</v>
      </c>
      <c r="K29" s="14">
        <f>VLOOKUP(B29,'Query UTE Comp CC'!$A$2:$I$102,3,FALSE)</f>
        <v>252000</v>
      </c>
      <c r="L29" s="23">
        <f>VLOOKUP(B29,'Query UTE Comp CC'!$A$2:$I$102,4,FALSE)</f>
        <v>100</v>
      </c>
      <c r="M29" s="18">
        <f>VLOOKUP(B29,'Query UTE Comp CC'!$A$2:$I$102,5,FALSE)</f>
        <v>4.88</v>
      </c>
      <c r="N29" s="18">
        <f>VLOOKUP(B29,'Query UTE Comp CC'!$A$2:$I$102,6,FALSE)</f>
        <v>1</v>
      </c>
      <c r="O29" s="18">
        <f>VLOOKUP(B29,'Query UTE Comp CC'!$A$2:$I$102,8,FALSE)</f>
        <v>1433.9</v>
      </c>
      <c r="P29" s="12">
        <f>VLOOKUP(B29,Produtos!$A$2:$D$107,4,FALSE)</f>
        <v>2027</v>
      </c>
      <c r="Q29" s="32">
        <f>IF(P29=2026,Entrada!$C$3,IF(P29=2027,Entrada!$C$4,IF(P29=2028,Entrada!$C$5,IF(P29=2029,Entrada!$C$6,IF(P29=2030,Entrada!$C$7,IF(P29=2031,Entrada!$C$9))))))</f>
        <v>46600</v>
      </c>
    </row>
    <row r="30" spans="2:17" x14ac:dyDescent="0.35">
      <c r="B30" s="12" t="s">
        <v>162</v>
      </c>
      <c r="C30" s="12" t="s">
        <v>341</v>
      </c>
      <c r="D30" s="13" t="s">
        <v>163</v>
      </c>
      <c r="E30" s="12" t="s">
        <v>8</v>
      </c>
      <c r="F30" s="13" t="s">
        <v>245</v>
      </c>
      <c r="G30" s="12" t="s">
        <v>194</v>
      </c>
      <c r="H30" s="12" t="s">
        <v>256</v>
      </c>
      <c r="I30" s="14">
        <f>VLOOKUP(B30,PDisp_DispOf!$A$2:$E$107,5,FALSE)</f>
        <v>132951</v>
      </c>
      <c r="J30" s="14">
        <f>VLOOKUP(B30,PDisp_DispOf!$A$2:$E$107,4,FALSE)</f>
        <v>2205220.1</v>
      </c>
      <c r="K30" s="14">
        <f>VLOOKUP(B30,'Query UTE Comp CC'!$A$2:$I$102,3,FALSE)</f>
        <v>173000</v>
      </c>
      <c r="L30" s="23">
        <f>VLOOKUP(B30,'Query UTE Comp CC'!$A$2:$I$102,4,FALSE)</f>
        <v>100</v>
      </c>
      <c r="M30" s="18">
        <f>VLOOKUP(B30,'Query UTE Comp CC'!$A$2:$I$102,5,FALSE)</f>
        <v>3.39</v>
      </c>
      <c r="N30" s="18">
        <f>VLOOKUP(B30,'Query UTE Comp CC'!$A$2:$I$102,6,FALSE)</f>
        <v>3.3</v>
      </c>
      <c r="O30" s="18">
        <f>VLOOKUP(B30,'Query UTE Comp CC'!$A$2:$I$102,8,FALSE)</f>
        <v>1433.9</v>
      </c>
      <c r="P30" s="12">
        <f>VLOOKUP(B30,Produtos!$A$2:$D$107,4,FALSE)</f>
        <v>2026</v>
      </c>
      <c r="Q30" s="32">
        <f>IF(P30=2026,Entrada!$C$3,IF(P30=2027,Entrada!$C$4,IF(P30=2028,Entrada!$C$5,IF(P30=2029,Entrada!$C$6,IF(P30=2030,Entrada!$C$7,IF(P30=2031,Entrada!$C$9))))))</f>
        <v>46235</v>
      </c>
    </row>
    <row r="31" spans="2:17" x14ac:dyDescent="0.35">
      <c r="B31" s="12" t="s">
        <v>38</v>
      </c>
      <c r="C31" s="12" t="s">
        <v>341</v>
      </c>
      <c r="D31" s="13" t="s">
        <v>39</v>
      </c>
      <c r="E31" s="12" t="s">
        <v>8</v>
      </c>
      <c r="F31" s="13" t="s">
        <v>208</v>
      </c>
      <c r="G31" s="12" t="s">
        <v>207</v>
      </c>
      <c r="H31" s="12" t="s">
        <v>256</v>
      </c>
      <c r="I31" s="14">
        <f>VLOOKUP(B31,PDisp_DispOf!$A$2:$E$107,5,FALSE)</f>
        <v>787809</v>
      </c>
      <c r="J31" s="14">
        <f>VLOOKUP(B31,PDisp_DispOf!$A$2:$E$107,4,FALSE)</f>
        <v>2205210</v>
      </c>
      <c r="K31" s="14">
        <f>VLOOKUP(B31,'Query UTE Comp CC'!$A$2:$I$102,3,FALSE)</f>
        <v>826780</v>
      </c>
      <c r="L31" s="23">
        <f>VLOOKUP(B31,'Query UTE Comp CC'!$A$2:$I$102,4,FALSE)</f>
        <v>100</v>
      </c>
      <c r="M31" s="18">
        <f>VLOOKUP(B31,'Query UTE Comp CC'!$A$2:$I$102,5,FALSE)</f>
        <v>0.45</v>
      </c>
      <c r="N31" s="18">
        <f>VLOOKUP(B31,'Query UTE Comp CC'!$A$2:$I$102,6,FALSE)</f>
        <v>2.2999999999999998</v>
      </c>
      <c r="O31" s="18">
        <f>VLOOKUP(B31,'Query UTE Comp CC'!$A$2:$I$102,8,FALSE)</f>
        <v>1433.05</v>
      </c>
      <c r="P31" s="12">
        <f>VLOOKUP(B31,Produtos!$A$2:$D$107,4,FALSE)</f>
        <v>2026</v>
      </c>
      <c r="Q31" s="32">
        <f>IF(P31=2026,Entrada!$C$3,IF(P31=2027,Entrada!$C$4,IF(P31=2028,Entrada!$C$5,IF(P31=2029,Entrada!$C$6,IF(P31=2030,Entrada!$C$7,IF(P31=2031,Entrada!$C$9))))))</f>
        <v>46235</v>
      </c>
    </row>
    <row r="32" spans="2:17" x14ac:dyDescent="0.35">
      <c r="B32" s="12" t="s">
        <v>36</v>
      </c>
      <c r="C32" s="12" t="s">
        <v>341</v>
      </c>
      <c r="D32" s="13" t="s">
        <v>37</v>
      </c>
      <c r="E32" s="12" t="s">
        <v>8</v>
      </c>
      <c r="F32" s="13" t="s">
        <v>206</v>
      </c>
      <c r="G32" s="12" t="s">
        <v>207</v>
      </c>
      <c r="H32" s="12" t="s">
        <v>256</v>
      </c>
      <c r="I32" s="14">
        <f>VLOOKUP(B32,PDisp_DispOf!$A$2:$E$107,5,FALSE)</f>
        <v>130368</v>
      </c>
      <c r="J32" s="14">
        <f>VLOOKUP(B32,PDisp_DispOf!$A$2:$E$107,4,FALSE)</f>
        <v>2180000</v>
      </c>
      <c r="K32" s="14">
        <f>VLOOKUP(B32,'Query UTE Comp CC'!$A$2:$I$102,3,FALSE)</f>
        <v>500000</v>
      </c>
      <c r="L32" s="23">
        <f>VLOOKUP(B32,'Query UTE Comp CC'!$A$2:$I$102,4,FALSE)</f>
        <v>100</v>
      </c>
      <c r="M32" s="18">
        <f>VLOOKUP(B32,'Query UTE Comp CC'!$A$2:$I$102,5,FALSE)</f>
        <v>3</v>
      </c>
      <c r="N32" s="18">
        <f>VLOOKUP(B32,'Query UTE Comp CC'!$A$2:$I$102,6,FALSE)</f>
        <v>4</v>
      </c>
      <c r="O32" s="18">
        <f>VLOOKUP(B32,'Query UTE Comp CC'!$A$2:$I$102,8,FALSE)</f>
        <v>1433.77</v>
      </c>
      <c r="P32" s="12">
        <f>VLOOKUP(B32,Produtos!$A$2:$D$107,4,FALSE)</f>
        <v>2026</v>
      </c>
      <c r="Q32" s="32">
        <f>IF(P32=2026,Entrada!$C$3,IF(P32=2027,Entrada!$C$4,IF(P32=2028,Entrada!$C$5,IF(P32=2029,Entrada!$C$6,IF(P32=2030,Entrada!$C$7,IF(P32=2031,Entrada!$C$9))))))</f>
        <v>46235</v>
      </c>
    </row>
    <row r="33" spans="2:17" x14ac:dyDescent="0.35">
      <c r="B33" s="12" t="s">
        <v>22</v>
      </c>
      <c r="C33" s="12" t="s">
        <v>341</v>
      </c>
      <c r="D33" s="13" t="s">
        <v>23</v>
      </c>
      <c r="E33" s="12" t="s">
        <v>8</v>
      </c>
      <c r="F33" s="13" t="s">
        <v>201</v>
      </c>
      <c r="G33" s="12" t="s">
        <v>202</v>
      </c>
      <c r="H33" s="12" t="s">
        <v>256</v>
      </c>
      <c r="I33" s="14">
        <f>VLOOKUP(B33,PDisp_DispOf!$A$2:$E$107,5,FALSE)</f>
        <v>16728</v>
      </c>
      <c r="J33" s="14">
        <f>VLOOKUP(B33,PDisp_DispOf!$A$2:$E$107,4,FALSE)</f>
        <v>2224918.64</v>
      </c>
      <c r="K33" s="14">
        <f>VLOOKUP(B33,'Query UTE Comp CC'!$A$2:$I$102,3,FALSE)</f>
        <v>18539</v>
      </c>
      <c r="L33" s="23">
        <f>VLOOKUP(B33,'Query UTE Comp CC'!$A$2:$I$102,4,FALSE)</f>
        <v>97.8</v>
      </c>
      <c r="M33" s="18">
        <f>VLOOKUP(B33,'Query UTE Comp CC'!$A$2:$I$102,5,FALSE)</f>
        <v>1</v>
      </c>
      <c r="N33" s="18">
        <f>VLOOKUP(B33,'Query UTE Comp CC'!$A$2:$I$102,6,FALSE)</f>
        <v>4.7</v>
      </c>
      <c r="O33" s="18">
        <f>VLOOKUP(B33,'Query UTE Comp CC'!$A$2:$I$102,8,FALSE)</f>
        <v>1432.79</v>
      </c>
      <c r="P33" s="12">
        <f>VLOOKUP(B33,Produtos!$A$2:$D$107,4,FALSE)</f>
        <v>2027</v>
      </c>
      <c r="Q33" s="32">
        <f>IF(P33=2026,Entrada!$C$3,IF(P33=2027,Entrada!$C$4,IF(P33=2028,Entrada!$C$5,IF(P33=2029,Entrada!$C$6,IF(P33=2030,Entrada!$C$7,IF(P33=2031,Entrada!$C$9))))))</f>
        <v>46600</v>
      </c>
    </row>
    <row r="34" spans="2:17" x14ac:dyDescent="0.35">
      <c r="B34" s="12" t="s">
        <v>188</v>
      </c>
      <c r="C34" s="12" t="s">
        <v>341</v>
      </c>
      <c r="D34" s="13" t="s">
        <v>189</v>
      </c>
      <c r="E34" s="12" t="s">
        <v>8</v>
      </c>
      <c r="F34" s="13" t="s">
        <v>199</v>
      </c>
      <c r="G34" s="12" t="s">
        <v>200</v>
      </c>
      <c r="H34" s="12" t="s">
        <v>256</v>
      </c>
      <c r="I34" s="14">
        <f>VLOOKUP(B34,PDisp_DispOf!$A$2:$E$107,5,FALSE)</f>
        <v>62906</v>
      </c>
      <c r="J34" s="14">
        <f>VLOOKUP(B34,PDisp_DispOf!$A$2:$E$107,4,FALSE)</f>
        <v>2250000</v>
      </c>
      <c r="K34" s="14">
        <f>VLOOKUP(B34,'Query UTE Comp CC'!$A$2:$I$102,3,FALSE)</f>
        <v>80000</v>
      </c>
      <c r="L34" s="23">
        <f>VLOOKUP(B34,'Query UTE Comp CC'!$A$2:$I$102,4,FALSE)</f>
        <v>100</v>
      </c>
      <c r="M34" s="18">
        <f>VLOOKUP(B34,'Query UTE Comp CC'!$A$2:$I$102,5,FALSE)</f>
        <v>1.5</v>
      </c>
      <c r="N34" s="18">
        <f>VLOOKUP(B34,'Query UTE Comp CC'!$A$2:$I$102,6,FALSE)</f>
        <v>1.5</v>
      </c>
      <c r="O34" s="18">
        <f>VLOOKUP(B34,'Query UTE Comp CC'!$A$2:$I$102,8,FALSE)</f>
        <v>1433.92</v>
      </c>
      <c r="P34" s="12">
        <f>VLOOKUP(B34,Produtos!$A$2:$D$107,4,FALSE)</f>
        <v>2028</v>
      </c>
      <c r="Q34" s="32">
        <f>IF(P34=2026,Entrada!$C$3,IF(P34=2027,Entrada!$C$4,IF(P34=2028,Entrada!$C$5,IF(P34=2029,Entrada!$C$6,IF(P34=2030,Entrada!$C$7,IF(P34=2031,Entrada!$C$9))))))</f>
        <v>47027</v>
      </c>
    </row>
    <row r="35" spans="2:17" x14ac:dyDescent="0.35">
      <c r="B35" s="12" t="s">
        <v>184</v>
      </c>
      <c r="C35" s="12" t="s">
        <v>341</v>
      </c>
      <c r="D35" s="13" t="s">
        <v>185</v>
      </c>
      <c r="E35" s="12" t="s">
        <v>8</v>
      </c>
      <c r="F35" s="13" t="s">
        <v>250</v>
      </c>
      <c r="G35" s="12" t="s">
        <v>251</v>
      </c>
      <c r="H35" s="12" t="s">
        <v>256</v>
      </c>
      <c r="I35" s="14">
        <f>VLOOKUP(B35,PDisp_DispOf!$A$2:$E$107,5,FALSE)</f>
        <v>106624</v>
      </c>
      <c r="J35" s="14">
        <f>VLOOKUP(B35,PDisp_DispOf!$A$2:$E$107,4,FALSE)</f>
        <v>2249992</v>
      </c>
      <c r="K35" s="14">
        <f>VLOOKUP(B35,'Query UTE Comp CC'!$A$2:$I$102,3,FALSE)</f>
        <v>110000</v>
      </c>
      <c r="L35" s="23">
        <f>VLOOKUP(B35,'Query UTE Comp CC'!$A$2:$I$102,4,FALSE)</f>
        <v>100</v>
      </c>
      <c r="M35" s="18">
        <f>VLOOKUP(B35,'Query UTE Comp CC'!$A$2:$I$102,5,FALSE)</f>
        <v>1.01</v>
      </c>
      <c r="N35" s="18">
        <f>VLOOKUP(B35,'Query UTE Comp CC'!$A$2:$I$102,6,FALSE)</f>
        <v>1</v>
      </c>
      <c r="O35" s="18">
        <f>VLOOKUP(B35,'Query UTE Comp CC'!$A$2:$I$102,8,FALSE)</f>
        <v>1433.92</v>
      </c>
      <c r="P35" s="12">
        <f>VLOOKUP(B35,Produtos!$A$2:$D$107,4,FALSE)</f>
        <v>2028</v>
      </c>
      <c r="Q35" s="32">
        <f>IF(P35=2026,Entrada!$C$3,IF(P35=2027,Entrada!$C$4,IF(P35=2028,Entrada!$C$5,IF(P35=2029,Entrada!$C$6,IF(P35=2030,Entrada!$C$7,IF(P35=2031,Entrada!$C$9))))))</f>
        <v>47027</v>
      </c>
    </row>
    <row r="36" spans="2:17" x14ac:dyDescent="0.35">
      <c r="B36" s="12" t="s">
        <v>88</v>
      </c>
      <c r="C36" s="12" t="s">
        <v>341</v>
      </c>
      <c r="D36" s="13" t="s">
        <v>89</v>
      </c>
      <c r="E36" s="12" t="s">
        <v>8</v>
      </c>
      <c r="F36" s="13" t="s">
        <v>228</v>
      </c>
      <c r="G36" s="12" t="s">
        <v>202</v>
      </c>
      <c r="H36" s="12" t="s">
        <v>256</v>
      </c>
      <c r="I36" s="14">
        <f>VLOOKUP(B36,PDisp_DispOf!$A$2:$E$107,5,FALSE)</f>
        <v>345652</v>
      </c>
      <c r="J36" s="14">
        <f>VLOOKUP(B36,PDisp_DispOf!$A$2:$E$107,4,FALSE)</f>
        <v>2183167.9</v>
      </c>
      <c r="K36" s="14">
        <f>VLOOKUP(B36,'Query UTE Comp CC'!$A$2:$I$102,3,FALSE)</f>
        <v>386080</v>
      </c>
      <c r="L36" s="23">
        <f>VLOOKUP(B36,'Query UTE Comp CC'!$A$2:$I$102,4,FALSE)</f>
        <v>100</v>
      </c>
      <c r="M36" s="18">
        <f>VLOOKUP(B36,'Query UTE Comp CC'!$A$2:$I$102,5,FALSE)</f>
        <v>3.64</v>
      </c>
      <c r="N36" s="18">
        <f>VLOOKUP(B36,'Query UTE Comp CC'!$A$2:$I$102,6,FALSE)</f>
        <v>2.6</v>
      </c>
      <c r="O36" s="18">
        <f>VLOOKUP(B36,'Query UTE Comp CC'!$A$2:$I$102,8,FALSE)</f>
        <v>1433.91</v>
      </c>
      <c r="P36" s="12">
        <f>VLOOKUP(B36,Produtos!$A$2:$D$107,4,FALSE)</f>
        <v>2026</v>
      </c>
      <c r="Q36" s="32">
        <f>IF(P36=2026,Entrada!$C$3,IF(P36=2027,Entrada!$C$4,IF(P36=2028,Entrada!$C$5,IF(P36=2029,Entrada!$C$6,IF(P36=2030,Entrada!$C$7,IF(P36=2031,Entrada!$C$9))))))</f>
        <v>46235</v>
      </c>
    </row>
    <row r="37" spans="2:17" x14ac:dyDescent="0.35">
      <c r="B37" s="12" t="s">
        <v>148</v>
      </c>
      <c r="C37" s="12" t="s">
        <v>341</v>
      </c>
      <c r="D37" s="13" t="s">
        <v>149</v>
      </c>
      <c r="E37" s="12" t="s">
        <v>8</v>
      </c>
      <c r="F37" s="13" t="s">
        <v>149</v>
      </c>
      <c r="G37" s="12" t="s">
        <v>207</v>
      </c>
      <c r="H37" s="12" t="s">
        <v>256</v>
      </c>
      <c r="I37" s="14">
        <f>VLOOKUP(B37,PDisp_DispOf!$A$2:$E$107,5,FALSE)</f>
        <v>325027</v>
      </c>
      <c r="J37" s="14">
        <f>VLOOKUP(B37,PDisp_DispOf!$A$2:$E$107,4,FALSE)</f>
        <v>2205220.1</v>
      </c>
      <c r="K37" s="14">
        <f>VLOOKUP(B37,'Query UTE Comp CC'!$A$2:$I$102,3,FALSE)</f>
        <v>360000</v>
      </c>
      <c r="L37" s="23">
        <f>VLOOKUP(B37,'Query UTE Comp CC'!$A$2:$I$102,4,FALSE)</f>
        <v>100</v>
      </c>
      <c r="M37" s="18">
        <f>VLOOKUP(B37,'Query UTE Comp CC'!$A$2:$I$102,5,FALSE)</f>
        <v>3.64</v>
      </c>
      <c r="N37" s="18">
        <f>VLOOKUP(B37,'Query UTE Comp CC'!$A$2:$I$102,6,FALSE)</f>
        <v>2.8</v>
      </c>
      <c r="O37" s="18">
        <f>VLOOKUP(B37,'Query UTE Comp CC'!$A$2:$I$102,8,FALSE)</f>
        <v>957.96</v>
      </c>
      <c r="P37" s="12">
        <f>VLOOKUP(B37,Produtos!$A$2:$D$107,4,FALSE)</f>
        <v>2026</v>
      </c>
      <c r="Q37" s="32">
        <f>IF(P37=2026,Entrada!$C$3,IF(P37=2027,Entrada!$C$4,IF(P37=2028,Entrada!$C$5,IF(P37=2029,Entrada!$C$6,IF(P37=2030,Entrada!$C$7,IF(P37=2031,Entrada!$C$9))))))</f>
        <v>46235</v>
      </c>
    </row>
    <row r="38" spans="2:17" x14ac:dyDescent="0.35">
      <c r="B38" s="12" t="s">
        <v>66</v>
      </c>
      <c r="C38" s="12" t="s">
        <v>341</v>
      </c>
      <c r="D38" s="13" t="s">
        <v>67</v>
      </c>
      <c r="E38" s="12" t="s">
        <v>8</v>
      </c>
      <c r="F38" s="13" t="s">
        <v>221</v>
      </c>
      <c r="G38" s="12" t="s">
        <v>222</v>
      </c>
      <c r="H38" s="12" t="s">
        <v>256</v>
      </c>
      <c r="I38" s="14">
        <f>VLOOKUP(B38,PDisp_DispOf!$A$2:$E$107,5,FALSE)</f>
        <v>26688</v>
      </c>
      <c r="J38" s="14">
        <f>VLOOKUP(B38,PDisp_DispOf!$A$2:$E$107,4,FALSE)</f>
        <v>2204893.48</v>
      </c>
      <c r="K38" s="14">
        <f>VLOOKUP(B38,'Query UTE Comp CC'!$A$2:$I$102,3,FALSE)</f>
        <v>240000</v>
      </c>
      <c r="L38" s="23">
        <f>VLOOKUP(B38,'Query UTE Comp CC'!$A$2:$I$102,4,FALSE)</f>
        <v>100</v>
      </c>
      <c r="M38" s="18">
        <f>VLOOKUP(B38,'Query UTE Comp CC'!$A$2:$I$102,5,FALSE)</f>
        <v>1</v>
      </c>
      <c r="N38" s="18">
        <f>VLOOKUP(B38,'Query UTE Comp CC'!$A$2:$I$102,6,FALSE)</f>
        <v>1.47</v>
      </c>
      <c r="O38" s="18">
        <f>VLOOKUP(B38,'Query UTE Comp CC'!$A$2:$I$102,8,FALSE)</f>
        <v>1120</v>
      </c>
      <c r="P38" s="12">
        <f>VLOOKUP(B38,Produtos!$A$2:$D$107,4,FALSE)</f>
        <v>2026</v>
      </c>
      <c r="Q38" s="32">
        <f>IF(P38=2026,Entrada!$C$3,IF(P38=2027,Entrada!$C$4,IF(P38=2028,Entrada!$C$5,IF(P38=2029,Entrada!$C$6,IF(P38=2030,Entrada!$C$7,IF(P38=2031,Entrada!$C$9))))))</f>
        <v>46235</v>
      </c>
    </row>
    <row r="39" spans="2:17" x14ac:dyDescent="0.35">
      <c r="B39" s="12" t="s">
        <v>58</v>
      </c>
      <c r="C39" s="12" t="s">
        <v>341</v>
      </c>
      <c r="D39" s="13" t="s">
        <v>59</v>
      </c>
      <c r="E39" s="12" t="s">
        <v>8</v>
      </c>
      <c r="F39" s="13" t="s">
        <v>59</v>
      </c>
      <c r="G39" s="12" t="s">
        <v>218</v>
      </c>
      <c r="H39" s="12" t="s">
        <v>256</v>
      </c>
      <c r="I39" s="14">
        <f>VLOOKUP(B39,PDisp_DispOf!$A$2:$E$107,5,FALSE)</f>
        <v>78676</v>
      </c>
      <c r="J39" s="14">
        <f>VLOOKUP(B39,PDisp_DispOf!$A$2:$E$107,4,FALSE)</f>
        <v>2205220.1</v>
      </c>
      <c r="K39" s="14">
        <f>VLOOKUP(B39,'Query UTE Comp CC'!$A$2:$I$102,3,FALSE)</f>
        <v>87048</v>
      </c>
      <c r="L39" s="23">
        <f>VLOOKUP(B39,'Query UTE Comp CC'!$A$2:$I$102,4,FALSE)</f>
        <v>100</v>
      </c>
      <c r="M39" s="18">
        <f>VLOOKUP(B39,'Query UTE Comp CC'!$A$2:$I$102,5,FALSE)</f>
        <v>3.64</v>
      </c>
      <c r="N39" s="18">
        <f>VLOOKUP(B39,'Query UTE Comp CC'!$A$2:$I$102,6,FALSE)</f>
        <v>2.8</v>
      </c>
      <c r="O39" s="18">
        <f>VLOOKUP(B39,'Query UTE Comp CC'!$A$2:$I$102,8,FALSE)</f>
        <v>1001.13</v>
      </c>
      <c r="P39" s="12">
        <f>VLOOKUP(B39,Produtos!$A$2:$D$107,4,FALSE)</f>
        <v>2026</v>
      </c>
      <c r="Q39" s="32">
        <f>IF(P39=2026,Entrada!$C$3,IF(P39=2027,Entrada!$C$4,IF(P39=2028,Entrada!$C$5,IF(P39=2029,Entrada!$C$6,IF(P39=2030,Entrada!$C$7,IF(P39=2031,Entrada!$C$9))))))</f>
        <v>46235</v>
      </c>
    </row>
    <row r="40" spans="2:17" x14ac:dyDescent="0.35">
      <c r="B40" s="12" t="s">
        <v>130</v>
      </c>
      <c r="C40" s="12" t="s">
        <v>341</v>
      </c>
      <c r="D40" s="13" t="s">
        <v>131</v>
      </c>
      <c r="E40" s="12" t="s">
        <v>8</v>
      </c>
      <c r="F40" s="13" t="s">
        <v>221</v>
      </c>
      <c r="G40" s="12" t="s">
        <v>222</v>
      </c>
      <c r="H40" s="12" t="s">
        <v>256</v>
      </c>
      <c r="I40" s="14">
        <f>VLOOKUP(B40,PDisp_DispOf!$A$2:$E$107,5,FALSE)</f>
        <v>71657</v>
      </c>
      <c r="J40" s="14">
        <f>VLOOKUP(B40,PDisp_DispOf!$A$2:$E$107,4,FALSE)</f>
        <v>2204017.48</v>
      </c>
      <c r="K40" s="14">
        <f>VLOOKUP(B40,'Query UTE Comp CC'!$A$2:$I$102,3,FALSE)</f>
        <v>74960</v>
      </c>
      <c r="L40" s="23">
        <f>VLOOKUP(B40,'Query UTE Comp CC'!$A$2:$I$102,4,FALSE)</f>
        <v>100</v>
      </c>
      <c r="M40" s="18">
        <f>VLOOKUP(B40,'Query UTE Comp CC'!$A$2:$I$102,5,FALSE)</f>
        <v>1</v>
      </c>
      <c r="N40" s="18">
        <f>VLOOKUP(B40,'Query UTE Comp CC'!$A$2:$I$102,6,FALSE)</f>
        <v>1.47</v>
      </c>
      <c r="O40" s="18">
        <f>VLOOKUP(B40,'Query UTE Comp CC'!$A$2:$I$102,8,FALSE)</f>
        <v>1120</v>
      </c>
      <c r="P40" s="12">
        <f>VLOOKUP(B40,Produtos!$A$2:$D$107,4,FALSE)</f>
        <v>2026</v>
      </c>
      <c r="Q40" s="32">
        <f>IF(P40=2026,Entrada!$C$3,IF(P40=2027,Entrada!$C$4,IF(P40=2028,Entrada!$C$5,IF(P40=2029,Entrada!$C$6,IF(P40=2030,Entrada!$C$7,IF(P40=2031,Entrada!$C$9))))))</f>
        <v>46235</v>
      </c>
    </row>
    <row r="41" spans="2:17" x14ac:dyDescent="0.35">
      <c r="B41" s="12" t="s">
        <v>270</v>
      </c>
      <c r="C41" s="12" t="s">
        <v>341</v>
      </c>
      <c r="D41" s="13" t="s">
        <v>271</v>
      </c>
      <c r="E41" s="12" t="s">
        <v>274</v>
      </c>
      <c r="F41" s="13" t="s">
        <v>290</v>
      </c>
      <c r="G41" s="12" t="s">
        <v>196</v>
      </c>
      <c r="H41" s="12" t="s">
        <v>312</v>
      </c>
      <c r="I41" s="14">
        <f>VLOOKUP(B41,PDisp_DispOf!$A$2:$E$107,5,FALSE)</f>
        <v>635758</v>
      </c>
      <c r="J41" s="14">
        <f>VLOOKUP(B41,PDisp_DispOf!$A$2:$E$107,4,FALSE)</f>
        <v>2249831.35</v>
      </c>
      <c r="K41" s="14">
        <f>VLOOKUP(B41,'Query UTE Comp CC'!$A$2:$I$102,3,FALSE)</f>
        <v>720000</v>
      </c>
      <c r="L41" s="23">
        <f>VLOOKUP(B41,'Query UTE Comp CC'!$A$2:$I$102,4,FALSE)</f>
        <v>100</v>
      </c>
      <c r="M41" s="18">
        <f>VLOOKUP(B41,'Query UTE Comp CC'!$A$2:$I$102,5,FALSE)</f>
        <v>1</v>
      </c>
      <c r="N41" s="18">
        <f>VLOOKUP(B41,'Query UTE Comp CC'!$A$2:$I$102,6,FALSE)</f>
        <v>2.7</v>
      </c>
      <c r="O41" s="18">
        <f>VLOOKUP(B41,'Query UTE Comp CC'!$A$2:$I$102,8,FALSE)</f>
        <v>807</v>
      </c>
      <c r="P41" s="12">
        <f>VLOOKUP(B41,Produtos!$A$2:$D$107,4,FALSE)</f>
        <v>2027</v>
      </c>
      <c r="Q41" s="32">
        <f>IF(P41=2026,Entrada!$C$3,IF(P41=2027,Entrada!$C$4,IF(P41=2028,Entrada!$C$5,IF(P41=2029,Entrada!$C$6,IF(P41=2030,Entrada!$C$7,IF(P41=2031,Entrada!$C$9))))))</f>
        <v>46600</v>
      </c>
    </row>
    <row r="42" spans="2:17" x14ac:dyDescent="0.35">
      <c r="B42" s="12" t="s">
        <v>272</v>
      </c>
      <c r="C42" s="12" t="s">
        <v>341</v>
      </c>
      <c r="D42" s="13" t="s">
        <v>273</v>
      </c>
      <c r="E42" s="12" t="s">
        <v>274</v>
      </c>
      <c r="F42" s="13" t="s">
        <v>290</v>
      </c>
      <c r="G42" s="12" t="s">
        <v>196</v>
      </c>
      <c r="H42" s="12" t="s">
        <v>312</v>
      </c>
      <c r="I42" s="14">
        <f>VLOOKUP(B42,PDisp_DispOf!$A$2:$E$107,5,FALSE)</f>
        <v>316163</v>
      </c>
      <c r="J42" s="14">
        <f>VLOOKUP(B42,PDisp_DispOf!$A$2:$E$107,4,FALSE)</f>
        <v>2249921.9700000002</v>
      </c>
      <c r="K42" s="14">
        <f>VLOOKUP(B42,'Query UTE Comp CC'!$A$2:$I$102,3,FALSE)</f>
        <v>360000</v>
      </c>
      <c r="L42" s="23">
        <f>VLOOKUP(B42,'Query UTE Comp CC'!$A$2:$I$102,4,FALSE)</f>
        <v>100</v>
      </c>
      <c r="M42" s="18">
        <f>VLOOKUP(B42,'Query UTE Comp CC'!$A$2:$I$102,5,FALSE)</f>
        <v>1</v>
      </c>
      <c r="N42" s="18">
        <f>VLOOKUP(B42,'Query UTE Comp CC'!$A$2:$I$102,6,FALSE)</f>
        <v>3.47</v>
      </c>
      <c r="O42" s="18">
        <f>VLOOKUP(B42,'Query UTE Comp CC'!$A$2:$I$102,8,FALSE)</f>
        <v>850</v>
      </c>
      <c r="P42" s="12">
        <f>VLOOKUP(B42,Produtos!$A$2:$D$107,4,FALSE)</f>
        <v>2031</v>
      </c>
      <c r="Q42" s="32">
        <f>IF(P42=2026,Entrada!$C$3,IF(P42=2027,Entrada!$C$4,IF(P42=2028,Entrada!$C$5,IF(P42=2029,Entrada!$C$6,IF(P42=2030,Entrada!$C$7,IF(P42=2031,Entrada!$C$9))))))</f>
        <v>48061</v>
      </c>
    </row>
    <row r="43" spans="2:17" x14ac:dyDescent="0.35">
      <c r="B43" s="12" t="s">
        <v>268</v>
      </c>
      <c r="C43" s="12" t="s">
        <v>341</v>
      </c>
      <c r="D43" s="13" t="s">
        <v>269</v>
      </c>
      <c r="E43" s="12" t="s">
        <v>274</v>
      </c>
      <c r="F43" s="13" t="s">
        <v>291</v>
      </c>
      <c r="G43" s="12" t="s">
        <v>226</v>
      </c>
      <c r="H43" s="12" t="s">
        <v>312</v>
      </c>
      <c r="I43" s="14">
        <f>VLOOKUP(B43,PDisp_DispOf!$A$2:$E$107,5,FALSE)</f>
        <v>311726</v>
      </c>
      <c r="J43" s="14">
        <f>VLOOKUP(B43,PDisp_DispOf!$A$2:$E$107,4,FALSE)</f>
        <v>2249921.9700000002</v>
      </c>
      <c r="K43" s="14">
        <f>VLOOKUP(B43,'Query UTE Comp CC'!$A$2:$I$102,3,FALSE)</f>
        <v>360000</v>
      </c>
      <c r="L43" s="23">
        <f>VLOOKUP(B43,'Query UTE Comp CC'!$A$2:$I$102,4,FALSE)</f>
        <v>100</v>
      </c>
      <c r="M43" s="18">
        <f>VLOOKUP(B43,'Query UTE Comp CC'!$A$2:$I$102,5,FALSE)</f>
        <v>1</v>
      </c>
      <c r="N43" s="18">
        <f>VLOOKUP(B43,'Query UTE Comp CC'!$A$2:$I$102,6,FALSE)</f>
        <v>3.45</v>
      </c>
      <c r="O43" s="18">
        <f>VLOOKUP(B43,'Query UTE Comp CC'!$A$2:$I$102,8,FALSE)</f>
        <v>850</v>
      </c>
      <c r="P43" s="12">
        <f>VLOOKUP(B43,Produtos!$A$2:$D$107,4,FALSE)</f>
        <v>2031</v>
      </c>
      <c r="Q43" s="32">
        <f>IF(P43=2026,Entrada!$C$3,IF(P43=2027,Entrada!$C$4,IF(P43=2028,Entrada!$C$5,IF(P43=2029,Entrada!$C$6,IF(P43=2030,Entrada!$C$7,IF(P43=2031,Entrada!$C$9))))))</f>
        <v>48061</v>
      </c>
    </row>
    <row r="44" spans="2:17" x14ac:dyDescent="0.35">
      <c r="B44" s="12" t="s">
        <v>174</v>
      </c>
      <c r="C44" s="12" t="s">
        <v>341</v>
      </c>
      <c r="D44" s="13" t="s">
        <v>175</v>
      </c>
      <c r="E44" s="12" t="s">
        <v>8</v>
      </c>
      <c r="F44" s="13" t="s">
        <v>246</v>
      </c>
      <c r="G44" s="12" t="s">
        <v>212</v>
      </c>
      <c r="H44" s="12" t="s">
        <v>255</v>
      </c>
      <c r="I44" s="14">
        <f>VLOOKUP(B44,PDisp_DispOf!$A$2:$E$107,5,FALSE)</f>
        <v>4950</v>
      </c>
      <c r="J44" s="14">
        <f>VLOOKUP(B44,PDisp_DispOf!$A$2:$E$107,4,FALSE)</f>
        <v>2689504.52</v>
      </c>
      <c r="K44" s="14">
        <f>VLOOKUP(B44,'Query UTE Comp CC'!$A$2:$I$102,3,FALSE)</f>
        <v>6000</v>
      </c>
      <c r="L44" s="23">
        <f>VLOOKUP(B44,'Query UTE Comp CC'!$A$2:$I$102,4,FALSE)</f>
        <v>92.5</v>
      </c>
      <c r="M44" s="18">
        <f>VLOOKUP(B44,'Query UTE Comp CC'!$A$2:$I$102,5,FALSE)</f>
        <v>4</v>
      </c>
      <c r="N44" s="18">
        <f>VLOOKUP(B44,'Query UTE Comp CC'!$A$2:$I$102,6,FALSE)</f>
        <v>6</v>
      </c>
      <c r="O44" s="18">
        <f>VLOOKUP(B44,'Query UTE Comp CC'!$A$2:$I$102,8,FALSE)</f>
        <v>1260.82</v>
      </c>
      <c r="P44" s="12">
        <f>VLOOKUP(B44,Produtos!$A$2:$D$107,4,FALSE)</f>
        <v>2028</v>
      </c>
      <c r="Q44" s="32">
        <f>IF(P44=2026,Entrada!$C$3,IF(P44=2027,Entrada!$C$4,IF(P44=2028,Entrada!$C$5,IF(P44=2029,Entrada!$C$6,IF(P44=2030,Entrada!$C$7,IF(P44=2031,Entrada!$C$9))))))</f>
        <v>47027</v>
      </c>
    </row>
    <row r="45" spans="2:17" x14ac:dyDescent="0.35">
      <c r="B45" s="12" t="s">
        <v>68</v>
      </c>
      <c r="C45" s="12" t="s">
        <v>341</v>
      </c>
      <c r="D45" s="13" t="s">
        <v>69</v>
      </c>
      <c r="E45" s="12" t="s">
        <v>8</v>
      </c>
      <c r="F45" s="13" t="s">
        <v>223</v>
      </c>
      <c r="G45" s="12" t="s">
        <v>224</v>
      </c>
      <c r="H45" s="12" t="s">
        <v>255</v>
      </c>
      <c r="I45" s="14">
        <f>VLOOKUP(B45,PDisp_DispOf!$A$2:$E$107,5,FALSE)</f>
        <v>9309</v>
      </c>
      <c r="J45" s="14">
        <f>VLOOKUP(B45,PDisp_DispOf!$A$2:$E$107,4,FALSE)</f>
        <v>2860999.47</v>
      </c>
      <c r="K45" s="14">
        <f>VLOOKUP(B45,'Query UTE Comp CC'!$A$2:$I$102,3,FALSE)</f>
        <v>10000</v>
      </c>
      <c r="L45" s="23">
        <f>VLOOKUP(B45,'Query UTE Comp CC'!$A$2:$I$102,4,FALSE)</f>
        <v>100</v>
      </c>
      <c r="M45" s="18">
        <f>VLOOKUP(B45,'Query UTE Comp CC'!$A$2:$I$102,5,FALSE)</f>
        <v>2</v>
      </c>
      <c r="N45" s="18">
        <f>VLOOKUP(B45,'Query UTE Comp CC'!$A$2:$I$102,6,FALSE)</f>
        <v>2.5</v>
      </c>
      <c r="O45" s="18">
        <f>VLOOKUP(B45,'Query UTE Comp CC'!$A$2:$I$102,8,FALSE)</f>
        <v>1433.86</v>
      </c>
      <c r="P45" s="12">
        <f>VLOOKUP(B45,Produtos!$A$2:$D$107,4,FALSE)</f>
        <v>2029</v>
      </c>
      <c r="Q45" s="32">
        <f>IF(P45=2026,Entrada!$C$3,IF(P45=2027,Entrada!$C$4,IF(P45=2028,Entrada!$C$5,IF(P45=2029,Entrada!$C$6,IF(P45=2030,Entrada!$C$7,IF(P45=2031,Entrada!$C$9))))))</f>
        <v>47331</v>
      </c>
    </row>
    <row r="46" spans="2:17" x14ac:dyDescent="0.35">
      <c r="B46" s="12" t="s">
        <v>70</v>
      </c>
      <c r="C46" s="12" t="s">
        <v>341</v>
      </c>
      <c r="D46" s="13" t="s">
        <v>71</v>
      </c>
      <c r="E46" s="12" t="s">
        <v>8</v>
      </c>
      <c r="F46" s="13" t="s">
        <v>223</v>
      </c>
      <c r="G46" s="12" t="s">
        <v>224</v>
      </c>
      <c r="H46" s="12" t="s">
        <v>255</v>
      </c>
      <c r="I46" s="14">
        <f>VLOOKUP(B46,PDisp_DispOf!$A$2:$E$107,5,FALSE)</f>
        <v>9309</v>
      </c>
      <c r="J46" s="14">
        <f>VLOOKUP(B46,PDisp_DispOf!$A$2:$E$107,4,FALSE)</f>
        <v>2860999.47</v>
      </c>
      <c r="K46" s="14">
        <f>VLOOKUP(B46,'Query UTE Comp CC'!$A$2:$I$102,3,FALSE)</f>
        <v>10000</v>
      </c>
      <c r="L46" s="23">
        <f>VLOOKUP(B46,'Query UTE Comp CC'!$A$2:$I$102,4,FALSE)</f>
        <v>100</v>
      </c>
      <c r="M46" s="18">
        <f>VLOOKUP(B46,'Query UTE Comp CC'!$A$2:$I$102,5,FALSE)</f>
        <v>2</v>
      </c>
      <c r="N46" s="18">
        <f>VLOOKUP(B46,'Query UTE Comp CC'!$A$2:$I$102,6,FALSE)</f>
        <v>2.5</v>
      </c>
      <c r="O46" s="18">
        <f>VLOOKUP(B46,'Query UTE Comp CC'!$A$2:$I$102,8,FALSE)</f>
        <v>1433.86</v>
      </c>
      <c r="P46" s="12">
        <f>VLOOKUP(B46,Produtos!$A$2:$D$107,4,FALSE)</f>
        <v>2029</v>
      </c>
      <c r="Q46" s="32">
        <f>IF(P46=2026,Entrada!$C$3,IF(P46=2027,Entrada!$C$4,IF(P46=2028,Entrada!$C$5,IF(P46=2029,Entrada!$C$6,IF(P46=2030,Entrada!$C$7,IF(P46=2031,Entrada!$C$9))))))</f>
        <v>47331</v>
      </c>
    </row>
    <row r="47" spans="2:17" x14ac:dyDescent="0.35">
      <c r="B47" s="12" t="s">
        <v>72</v>
      </c>
      <c r="C47" s="12" t="s">
        <v>341</v>
      </c>
      <c r="D47" s="13" t="s">
        <v>73</v>
      </c>
      <c r="E47" s="12" t="s">
        <v>8</v>
      </c>
      <c r="F47" s="13" t="s">
        <v>223</v>
      </c>
      <c r="G47" s="12" t="s">
        <v>224</v>
      </c>
      <c r="H47" s="12" t="s">
        <v>255</v>
      </c>
      <c r="I47" s="14">
        <f>VLOOKUP(B47,PDisp_DispOf!$A$2:$E$107,5,FALSE)</f>
        <v>9309</v>
      </c>
      <c r="J47" s="14">
        <f>VLOOKUP(B47,PDisp_DispOf!$A$2:$E$107,4,FALSE)</f>
        <v>2860999.47</v>
      </c>
      <c r="K47" s="14">
        <f>VLOOKUP(B47,'Query UTE Comp CC'!$A$2:$I$102,3,FALSE)</f>
        <v>10000</v>
      </c>
      <c r="L47" s="23">
        <f>VLOOKUP(B47,'Query UTE Comp CC'!$A$2:$I$102,4,FALSE)</f>
        <v>100</v>
      </c>
      <c r="M47" s="18">
        <f>VLOOKUP(B47,'Query UTE Comp CC'!$A$2:$I$102,5,FALSE)</f>
        <v>2</v>
      </c>
      <c r="N47" s="18">
        <f>VLOOKUP(B47,'Query UTE Comp CC'!$A$2:$I$102,6,FALSE)</f>
        <v>2.5</v>
      </c>
      <c r="O47" s="18">
        <f>VLOOKUP(B47,'Query UTE Comp CC'!$A$2:$I$102,8,FALSE)</f>
        <v>1433.86</v>
      </c>
      <c r="P47" s="12">
        <f>VLOOKUP(B47,Produtos!$A$2:$D$107,4,FALSE)</f>
        <v>2029</v>
      </c>
      <c r="Q47" s="32">
        <f>IF(P47=2026,Entrada!$C$3,IF(P47=2027,Entrada!$C$4,IF(P47=2028,Entrada!$C$5,IF(P47=2029,Entrada!$C$6,IF(P47=2030,Entrada!$C$7,IF(P47=2031,Entrada!$C$9))))))</f>
        <v>47331</v>
      </c>
    </row>
    <row r="48" spans="2:17" x14ac:dyDescent="0.35">
      <c r="B48" s="12" t="s">
        <v>74</v>
      </c>
      <c r="C48" s="12" t="s">
        <v>341</v>
      </c>
      <c r="D48" s="13" t="s">
        <v>75</v>
      </c>
      <c r="E48" s="12" t="s">
        <v>8</v>
      </c>
      <c r="F48" s="13" t="s">
        <v>223</v>
      </c>
      <c r="G48" s="12" t="s">
        <v>224</v>
      </c>
      <c r="H48" s="12" t="s">
        <v>255</v>
      </c>
      <c r="I48" s="14">
        <f>VLOOKUP(B48,PDisp_DispOf!$A$2:$E$107,5,FALSE)</f>
        <v>9309</v>
      </c>
      <c r="J48" s="14">
        <f>VLOOKUP(B48,PDisp_DispOf!$A$2:$E$107,4,FALSE)</f>
        <v>2860999.47</v>
      </c>
      <c r="K48" s="14">
        <f>VLOOKUP(B48,'Query UTE Comp CC'!$A$2:$I$102,3,FALSE)</f>
        <v>10000</v>
      </c>
      <c r="L48" s="23">
        <f>VLOOKUP(B48,'Query UTE Comp CC'!$A$2:$I$102,4,FALSE)</f>
        <v>100</v>
      </c>
      <c r="M48" s="18">
        <f>VLOOKUP(B48,'Query UTE Comp CC'!$A$2:$I$102,5,FALSE)</f>
        <v>2</v>
      </c>
      <c r="N48" s="18">
        <f>VLOOKUP(B48,'Query UTE Comp CC'!$A$2:$I$102,6,FALSE)</f>
        <v>2.5</v>
      </c>
      <c r="O48" s="18">
        <f>VLOOKUP(B48,'Query UTE Comp CC'!$A$2:$I$102,8,FALSE)</f>
        <v>1433.86</v>
      </c>
      <c r="P48" s="12">
        <f>VLOOKUP(B48,Produtos!$A$2:$D$107,4,FALSE)</f>
        <v>2029</v>
      </c>
      <c r="Q48" s="32">
        <f>IF(P48=2026,Entrada!$C$3,IF(P48=2027,Entrada!$C$4,IF(P48=2028,Entrada!$C$5,IF(P48=2029,Entrada!$C$6,IF(P48=2030,Entrada!$C$7,IF(P48=2031,Entrada!$C$9))))))</f>
        <v>47331</v>
      </c>
    </row>
    <row r="49" spans="2:17" x14ac:dyDescent="0.35">
      <c r="B49" s="12" t="s">
        <v>76</v>
      </c>
      <c r="C49" s="12" t="s">
        <v>341</v>
      </c>
      <c r="D49" s="13" t="s">
        <v>77</v>
      </c>
      <c r="E49" s="12" t="s">
        <v>8</v>
      </c>
      <c r="F49" s="13" t="s">
        <v>223</v>
      </c>
      <c r="G49" s="12" t="s">
        <v>224</v>
      </c>
      <c r="H49" s="12" t="s">
        <v>255</v>
      </c>
      <c r="I49" s="14">
        <f>VLOOKUP(B49,PDisp_DispOf!$A$2:$E$107,5,FALSE)</f>
        <v>9309</v>
      </c>
      <c r="J49" s="14">
        <f>VLOOKUP(B49,PDisp_DispOf!$A$2:$E$107,4,FALSE)</f>
        <v>2860999.47</v>
      </c>
      <c r="K49" s="14">
        <f>VLOOKUP(B49,'Query UTE Comp CC'!$A$2:$I$102,3,FALSE)</f>
        <v>10000</v>
      </c>
      <c r="L49" s="23">
        <f>VLOOKUP(B49,'Query UTE Comp CC'!$A$2:$I$102,4,FALSE)</f>
        <v>100</v>
      </c>
      <c r="M49" s="18">
        <f>VLOOKUP(B49,'Query UTE Comp CC'!$A$2:$I$102,5,FALSE)</f>
        <v>2</v>
      </c>
      <c r="N49" s="18">
        <f>VLOOKUP(B49,'Query UTE Comp CC'!$A$2:$I$102,6,FALSE)</f>
        <v>2.5</v>
      </c>
      <c r="O49" s="18">
        <f>VLOOKUP(B49,'Query UTE Comp CC'!$A$2:$I$102,8,FALSE)</f>
        <v>1433.86</v>
      </c>
      <c r="P49" s="12">
        <f>VLOOKUP(B49,Produtos!$A$2:$D$107,4,FALSE)</f>
        <v>2029</v>
      </c>
      <c r="Q49" s="32">
        <f>IF(P49=2026,Entrada!$C$3,IF(P49=2027,Entrada!$C$4,IF(P49=2028,Entrada!$C$5,IF(P49=2029,Entrada!$C$6,IF(P49=2030,Entrada!$C$7,IF(P49=2031,Entrada!$C$9))))))</f>
        <v>47331</v>
      </c>
    </row>
    <row r="50" spans="2:17" x14ac:dyDescent="0.35">
      <c r="B50" s="12" t="s">
        <v>94</v>
      </c>
      <c r="C50" s="12" t="s">
        <v>341</v>
      </c>
      <c r="D50" s="13" t="s">
        <v>95</v>
      </c>
      <c r="E50" s="12" t="s">
        <v>8</v>
      </c>
      <c r="F50" s="13" t="s">
        <v>223</v>
      </c>
      <c r="G50" s="12" t="s">
        <v>224</v>
      </c>
      <c r="H50" s="12" t="s">
        <v>255</v>
      </c>
      <c r="I50" s="14">
        <f>VLOOKUP(B50,PDisp_DispOf!$A$2:$E$107,5,FALSE)</f>
        <v>125629</v>
      </c>
      <c r="J50" s="14">
        <f>VLOOKUP(B50,PDisp_DispOf!$A$2:$E$107,4,FALSE)</f>
        <v>2718999.37</v>
      </c>
      <c r="K50" s="14">
        <f>VLOOKUP(B50,'Query UTE Comp CC'!$A$2:$I$102,3,FALSE)</f>
        <v>135044</v>
      </c>
      <c r="L50" s="23">
        <f>VLOOKUP(B50,'Query UTE Comp CC'!$A$2:$I$102,4,FALSE)</f>
        <v>100</v>
      </c>
      <c r="M50" s="18">
        <f>VLOOKUP(B50,'Query UTE Comp CC'!$A$2:$I$102,5,FALSE)</f>
        <v>2</v>
      </c>
      <c r="N50" s="18">
        <f>VLOOKUP(B50,'Query UTE Comp CC'!$A$2:$I$102,6,FALSE)</f>
        <v>2.5</v>
      </c>
      <c r="O50" s="18">
        <f>VLOOKUP(B50,'Query UTE Comp CC'!$A$2:$I$102,8,FALSE)</f>
        <v>1433.86</v>
      </c>
      <c r="P50" s="12">
        <f>VLOOKUP(B50,Produtos!$A$2:$D$107,4,FALSE)</f>
        <v>2028</v>
      </c>
      <c r="Q50" s="32">
        <f>IF(P50=2026,Entrada!$C$3,IF(P50=2027,Entrada!$C$4,IF(P50=2028,Entrada!$C$5,IF(P50=2029,Entrada!$C$6,IF(P50=2030,Entrada!$C$7,IF(P50=2031,Entrada!$C$9))))))</f>
        <v>47027</v>
      </c>
    </row>
    <row r="51" spans="2:17" x14ac:dyDescent="0.35">
      <c r="B51" s="12" t="s">
        <v>104</v>
      </c>
      <c r="C51" s="12" t="s">
        <v>341</v>
      </c>
      <c r="D51" s="13" t="s">
        <v>105</v>
      </c>
      <c r="E51" s="12" t="s">
        <v>8</v>
      </c>
      <c r="F51" s="13" t="s">
        <v>223</v>
      </c>
      <c r="G51" s="12" t="s">
        <v>224</v>
      </c>
      <c r="H51" s="12" t="s">
        <v>255</v>
      </c>
      <c r="I51" s="14">
        <f>VLOOKUP(B51,PDisp_DispOf!$A$2:$E$107,5,FALSE)</f>
        <v>173939</v>
      </c>
      <c r="J51" s="14">
        <f>VLOOKUP(B51,PDisp_DispOf!$A$2:$E$107,4,FALSE)</f>
        <v>2717984.33</v>
      </c>
      <c r="K51" s="14">
        <f>VLOOKUP(B51,'Query UTE Comp CC'!$A$2:$I$102,3,FALSE)</f>
        <v>298990</v>
      </c>
      <c r="L51" s="23">
        <f>VLOOKUP(B51,'Query UTE Comp CC'!$A$2:$I$102,4,FALSE)</f>
        <v>100</v>
      </c>
      <c r="M51" s="18">
        <f>VLOOKUP(B51,'Query UTE Comp CC'!$A$2:$I$102,5,FALSE)</f>
        <v>2</v>
      </c>
      <c r="N51" s="18">
        <f>VLOOKUP(B51,'Query UTE Comp CC'!$A$2:$I$102,6,FALSE)</f>
        <v>2.5</v>
      </c>
      <c r="O51" s="18">
        <f>VLOOKUP(B51,'Query UTE Comp CC'!$A$2:$I$102,8,FALSE)</f>
        <v>1433.86</v>
      </c>
      <c r="P51" s="12">
        <f>VLOOKUP(B51,Produtos!$A$2:$D$107,4,FALSE)</f>
        <v>2028</v>
      </c>
      <c r="Q51" s="32">
        <f>IF(P51=2026,Entrada!$C$3,IF(P51=2027,Entrada!$C$4,IF(P51=2028,Entrada!$C$5,IF(P51=2029,Entrada!$C$6,IF(P51=2030,Entrada!$C$7,IF(P51=2031,Entrada!$C$9))))))</f>
        <v>47027</v>
      </c>
    </row>
    <row r="52" spans="2:17" x14ac:dyDescent="0.35">
      <c r="B52" s="12" t="s">
        <v>140</v>
      </c>
      <c r="C52" s="12" t="s">
        <v>341</v>
      </c>
      <c r="D52" s="13" t="s">
        <v>141</v>
      </c>
      <c r="E52" s="12" t="s">
        <v>8</v>
      </c>
      <c r="F52" s="13" t="s">
        <v>237</v>
      </c>
      <c r="G52" s="12" t="s">
        <v>238</v>
      </c>
      <c r="H52" s="12" t="s">
        <v>255</v>
      </c>
      <c r="I52" s="14">
        <f>VLOOKUP(B52,PDisp_DispOf!$A$2:$E$107,5,FALSE)</f>
        <v>229281</v>
      </c>
      <c r="J52" s="14">
        <f>VLOOKUP(B52,PDisp_DispOf!$A$2:$E$107,4,FALSE)</f>
        <v>2711500</v>
      </c>
      <c r="K52" s="14">
        <f>VLOOKUP(B52,'Query UTE Comp CC'!$A$2:$I$102,3,FALSE)</f>
        <v>242400</v>
      </c>
      <c r="L52" s="23">
        <f>VLOOKUP(B52,'Query UTE Comp CC'!$A$2:$I$102,4,FALSE)</f>
        <v>100</v>
      </c>
      <c r="M52" s="18">
        <f>VLOOKUP(B52,'Query UTE Comp CC'!$A$2:$I$102,5,FALSE)</f>
        <v>1</v>
      </c>
      <c r="N52" s="18">
        <f>VLOOKUP(B52,'Query UTE Comp CC'!$A$2:$I$102,6,FALSE)</f>
        <v>3</v>
      </c>
      <c r="O52" s="18">
        <f>VLOOKUP(B52,'Query UTE Comp CC'!$A$2:$I$102,8,FALSE)</f>
        <v>1411.06</v>
      </c>
      <c r="P52" s="12">
        <f>VLOOKUP(B52,Produtos!$A$2:$D$107,4,FALSE)</f>
        <v>2028</v>
      </c>
      <c r="Q52" s="32">
        <f>IF(P52=2026,Entrada!$C$3,IF(P52=2027,Entrada!$C$4,IF(P52=2028,Entrada!$C$5,IF(P52=2029,Entrada!$C$6,IF(P52=2030,Entrada!$C$7,IF(P52=2031,Entrada!$C$9))))))</f>
        <v>47027</v>
      </c>
    </row>
    <row r="53" spans="2:17" x14ac:dyDescent="0.35">
      <c r="B53" s="12" t="s">
        <v>114</v>
      </c>
      <c r="C53" s="12" t="s">
        <v>341</v>
      </c>
      <c r="D53" s="13" t="s">
        <v>115</v>
      </c>
      <c r="E53" s="12" t="s">
        <v>8</v>
      </c>
      <c r="F53" s="13" t="s">
        <v>233</v>
      </c>
      <c r="G53" s="12" t="s">
        <v>234</v>
      </c>
      <c r="H53" s="12" t="s">
        <v>255</v>
      </c>
      <c r="I53" s="14">
        <f>VLOOKUP(B53,PDisp_DispOf!$A$2:$E$107,5,FALSE)</f>
        <v>574539</v>
      </c>
      <c r="J53" s="14">
        <f>VLOOKUP(B53,PDisp_DispOf!$A$2:$E$107,4,FALSE)</f>
        <v>2706841.21</v>
      </c>
      <c r="K53" s="14">
        <f>VLOOKUP(B53,'Query UTE Comp CC'!$A$2:$I$102,3,FALSE)</f>
        <v>599684</v>
      </c>
      <c r="L53" s="23">
        <f>VLOOKUP(B53,'Query UTE Comp CC'!$A$2:$I$102,4,FALSE)</f>
        <v>100</v>
      </c>
      <c r="M53" s="18">
        <f>VLOOKUP(B53,'Query UTE Comp CC'!$A$2:$I$102,5,FALSE)</f>
        <v>1</v>
      </c>
      <c r="N53" s="18">
        <f>VLOOKUP(B53,'Query UTE Comp CC'!$A$2:$I$102,6,FALSE)</f>
        <v>2.0499999999999998</v>
      </c>
      <c r="O53" s="18">
        <f>VLOOKUP(B53,'Query UTE Comp CC'!$A$2:$I$102,8,FALSE)</f>
        <v>919.42</v>
      </c>
      <c r="P53" s="12">
        <f>VLOOKUP(B53,Produtos!$A$2:$D$107,4,FALSE)</f>
        <v>2028</v>
      </c>
      <c r="Q53" s="32">
        <f>IF(P53=2026,Entrada!$C$3,IF(P53=2027,Entrada!$C$4,IF(P53=2028,Entrada!$C$5,IF(P53=2029,Entrada!$C$6,IF(P53=2030,Entrada!$C$7,IF(P53=2031,Entrada!$C$9))))))</f>
        <v>47027</v>
      </c>
    </row>
    <row r="54" spans="2:17" x14ac:dyDescent="0.35">
      <c r="B54" s="12" t="s">
        <v>102</v>
      </c>
      <c r="C54" s="12" t="s">
        <v>341</v>
      </c>
      <c r="D54" s="13" t="s">
        <v>103</v>
      </c>
      <c r="E54" s="12" t="s">
        <v>8</v>
      </c>
      <c r="F54" s="13" t="s">
        <v>223</v>
      </c>
      <c r="G54" s="12" t="s">
        <v>224</v>
      </c>
      <c r="H54" s="12" t="s">
        <v>255</v>
      </c>
      <c r="I54" s="14">
        <f>VLOOKUP(B54,PDisp_DispOf!$A$2:$E$107,5,FALSE)</f>
        <v>48092</v>
      </c>
      <c r="J54" s="14">
        <f>VLOOKUP(B54,PDisp_DispOf!$A$2:$E$107,4,FALSE)</f>
        <v>2695274.85</v>
      </c>
      <c r="K54" s="14">
        <f>VLOOKUP(B54,'Query UTE Comp CC'!$A$2:$I$102,3,FALSE)</f>
        <v>51676</v>
      </c>
      <c r="L54" s="23">
        <f>VLOOKUP(B54,'Query UTE Comp CC'!$A$2:$I$102,4,FALSE)</f>
        <v>100</v>
      </c>
      <c r="M54" s="18">
        <f>VLOOKUP(B54,'Query UTE Comp CC'!$A$2:$I$102,5,FALSE)</f>
        <v>1</v>
      </c>
      <c r="N54" s="18">
        <f>VLOOKUP(B54,'Query UTE Comp CC'!$A$2:$I$102,6,FALSE)</f>
        <v>1</v>
      </c>
      <c r="O54" s="18">
        <f>VLOOKUP(B54,'Query UTE Comp CC'!$A$2:$I$102,8,FALSE)</f>
        <v>1433.91</v>
      </c>
      <c r="P54" s="12">
        <f>VLOOKUP(B54,Produtos!$A$2:$D$107,4,FALSE)</f>
        <v>2028</v>
      </c>
      <c r="Q54" s="32">
        <f>IF(P54=2026,Entrada!$C$3,IF(P54=2027,Entrada!$C$4,IF(P54=2028,Entrada!$C$5,IF(P54=2029,Entrada!$C$6,IF(P54=2030,Entrada!$C$7,IF(P54=2031,Entrada!$C$9))))))</f>
        <v>47027</v>
      </c>
    </row>
    <row r="55" spans="2:17" x14ac:dyDescent="0.35">
      <c r="B55" s="12" t="s">
        <v>106</v>
      </c>
      <c r="C55" s="12" t="s">
        <v>341</v>
      </c>
      <c r="D55" s="13" t="s">
        <v>107</v>
      </c>
      <c r="E55" s="12" t="s">
        <v>8</v>
      </c>
      <c r="F55" s="13" t="s">
        <v>223</v>
      </c>
      <c r="G55" s="12" t="s">
        <v>224</v>
      </c>
      <c r="H55" s="12" t="s">
        <v>255</v>
      </c>
      <c r="I55" s="14">
        <f>VLOOKUP(B55,PDisp_DispOf!$A$2:$E$107,5,FALSE)</f>
        <v>49540</v>
      </c>
      <c r="J55" s="14">
        <f>VLOOKUP(B55,PDisp_DispOf!$A$2:$E$107,4,FALSE)</f>
        <v>2697403.8</v>
      </c>
      <c r="K55" s="14">
        <f>VLOOKUP(B55,'Query UTE Comp CC'!$A$2:$I$102,3,FALSE)</f>
        <v>51676</v>
      </c>
      <c r="L55" s="23">
        <f>VLOOKUP(B55,'Query UTE Comp CC'!$A$2:$I$102,4,FALSE)</f>
        <v>100</v>
      </c>
      <c r="M55" s="18">
        <f>VLOOKUP(B55,'Query UTE Comp CC'!$A$2:$I$102,5,FALSE)</f>
        <v>1</v>
      </c>
      <c r="N55" s="18">
        <f>VLOOKUP(B55,'Query UTE Comp CC'!$A$2:$I$102,6,FALSE)</f>
        <v>1</v>
      </c>
      <c r="O55" s="18">
        <f>VLOOKUP(B55,'Query UTE Comp CC'!$A$2:$I$102,8,FALSE)</f>
        <v>1433.91</v>
      </c>
      <c r="P55" s="12">
        <f>VLOOKUP(B55,Produtos!$A$2:$D$107,4,FALSE)</f>
        <v>2028</v>
      </c>
      <c r="Q55" s="32">
        <f>IF(P55=2026,Entrada!$C$3,IF(P55=2027,Entrada!$C$4,IF(P55=2028,Entrada!$C$5,IF(P55=2029,Entrada!$C$6,IF(P55=2030,Entrada!$C$7,IF(P55=2031,Entrada!$C$9))))))</f>
        <v>47027</v>
      </c>
    </row>
    <row r="56" spans="2:17" x14ac:dyDescent="0.35">
      <c r="B56" s="12" t="s">
        <v>132</v>
      </c>
      <c r="C56" s="12" t="s">
        <v>341</v>
      </c>
      <c r="D56" s="13" t="s">
        <v>133</v>
      </c>
      <c r="E56" s="12" t="s">
        <v>8</v>
      </c>
      <c r="F56" s="13" t="s">
        <v>133</v>
      </c>
      <c r="G56" s="12" t="s">
        <v>222</v>
      </c>
      <c r="H56" s="12" t="s">
        <v>255</v>
      </c>
      <c r="I56" s="14">
        <f>VLOOKUP(B56,PDisp_DispOf!$A$2:$E$107,5,FALSE)</f>
        <v>216411</v>
      </c>
      <c r="J56" s="14">
        <f>VLOOKUP(B56,PDisp_DispOf!$A$2:$E$107,4,FALSE)</f>
        <v>2409005.2000000002</v>
      </c>
      <c r="K56" s="14">
        <f>VLOOKUP(B56,'Query UTE Comp CC'!$A$2:$I$102,3,FALSE)</f>
        <v>441623</v>
      </c>
      <c r="L56" s="23">
        <f>VLOOKUP(B56,'Query UTE Comp CC'!$A$2:$I$102,4,FALSE)</f>
        <v>100</v>
      </c>
      <c r="M56" s="18">
        <f>VLOOKUP(B56,'Query UTE Comp CC'!$A$2:$I$102,5,FALSE)</f>
        <v>2</v>
      </c>
      <c r="N56" s="18">
        <f>VLOOKUP(B56,'Query UTE Comp CC'!$A$2:$I$102,6,FALSE)</f>
        <v>2.2999999999999998</v>
      </c>
      <c r="O56" s="18">
        <f>VLOOKUP(B56,'Query UTE Comp CC'!$A$2:$I$102,8,FALSE)</f>
        <v>1353.57</v>
      </c>
      <c r="P56" s="12">
        <f>VLOOKUP(B56,Produtos!$A$2:$D$107,4,FALSE)</f>
        <v>2031</v>
      </c>
      <c r="Q56" s="32">
        <f>IF(P56=2026,Entrada!$C$3,IF(P56=2027,Entrada!$C$4,IF(P56=2028,Entrada!$C$5,IF(P56=2029,Entrada!$C$6,IF(P56=2030,Entrada!$C$7,IF(P56=2031,Entrada!$C$9))))))</f>
        <v>48061</v>
      </c>
    </row>
    <row r="57" spans="2:17" x14ac:dyDescent="0.35">
      <c r="B57" s="12" t="s">
        <v>134</v>
      </c>
      <c r="C57" s="12" t="s">
        <v>341</v>
      </c>
      <c r="D57" s="13" t="s">
        <v>135</v>
      </c>
      <c r="E57" s="12" t="s">
        <v>8</v>
      </c>
      <c r="F57" s="13" t="s">
        <v>133</v>
      </c>
      <c r="G57" s="12" t="s">
        <v>222</v>
      </c>
      <c r="H57" s="12" t="s">
        <v>255</v>
      </c>
      <c r="I57" s="14">
        <f>VLOOKUP(B57,PDisp_DispOf!$A$2:$E$107,5,FALSE)</f>
        <v>216411</v>
      </c>
      <c r="J57" s="14">
        <f>VLOOKUP(B57,PDisp_DispOf!$A$2:$E$107,4,FALSE)</f>
        <v>2409005.2000000002</v>
      </c>
      <c r="K57" s="14">
        <f>VLOOKUP(B57,'Query UTE Comp CC'!$A$2:$I$102,3,FALSE)</f>
        <v>441623</v>
      </c>
      <c r="L57" s="23">
        <f>VLOOKUP(B57,'Query UTE Comp CC'!$A$2:$I$102,4,FALSE)</f>
        <v>100</v>
      </c>
      <c r="M57" s="18">
        <f>VLOOKUP(B57,'Query UTE Comp CC'!$A$2:$I$102,5,FALSE)</f>
        <v>2</v>
      </c>
      <c r="N57" s="18">
        <f>VLOOKUP(B57,'Query UTE Comp CC'!$A$2:$I$102,6,FALSE)</f>
        <v>2.2999999999999998</v>
      </c>
      <c r="O57" s="18">
        <f>VLOOKUP(B57,'Query UTE Comp CC'!$A$2:$I$102,8,FALSE)</f>
        <v>1353.57</v>
      </c>
      <c r="P57" s="12">
        <f>VLOOKUP(B57,Produtos!$A$2:$D$107,4,FALSE)</f>
        <v>2031</v>
      </c>
      <c r="Q57" s="32">
        <f>IF(P57=2026,Entrada!$C$3,IF(P57=2027,Entrada!$C$4,IF(P57=2028,Entrada!$C$5,IF(P57=2029,Entrada!$C$6,IF(P57=2030,Entrada!$C$7,IF(P57=2031,Entrada!$C$9))))))</f>
        <v>48061</v>
      </c>
    </row>
    <row r="58" spans="2:17" x14ac:dyDescent="0.35">
      <c r="B58" s="12" t="s">
        <v>9</v>
      </c>
      <c r="C58" s="12" t="s">
        <v>341</v>
      </c>
      <c r="D58" s="13" t="s">
        <v>10</v>
      </c>
      <c r="E58" s="12" t="s">
        <v>8</v>
      </c>
      <c r="F58" s="13" t="s">
        <v>192</v>
      </c>
      <c r="G58" s="12" t="s">
        <v>191</v>
      </c>
      <c r="H58" s="12" t="s">
        <v>255</v>
      </c>
      <c r="I58" s="14">
        <f>VLOOKUP(B58,PDisp_DispOf!$A$2:$E$107,5,FALSE)</f>
        <v>250000</v>
      </c>
      <c r="J58" s="14">
        <f>VLOOKUP(B58,PDisp_DispOf!$A$2:$E$107,4,FALSE)</f>
        <v>2700000</v>
      </c>
      <c r="K58" s="14">
        <f>VLOOKUP(B58,'Query UTE Comp CC'!$A$2:$I$102,3,FALSE)</f>
        <v>298992</v>
      </c>
      <c r="L58" s="23">
        <f>VLOOKUP(B58,'Query UTE Comp CC'!$A$2:$I$102,4,FALSE)</f>
        <v>100</v>
      </c>
      <c r="M58" s="18">
        <f>VLOOKUP(B58,'Query UTE Comp CC'!$A$2:$I$102,5,FALSE)</f>
        <v>1.05</v>
      </c>
      <c r="N58" s="18">
        <f>VLOOKUP(B58,'Query UTE Comp CC'!$A$2:$I$102,6,FALSE)</f>
        <v>2.1</v>
      </c>
      <c r="O58" s="18">
        <f>VLOOKUP(B58,'Query UTE Comp CC'!$A$2:$I$102,8,FALSE)</f>
        <v>1432.92</v>
      </c>
      <c r="P58" s="12">
        <f>VLOOKUP(B58,Produtos!$A$2:$D$107,4,FALSE)</f>
        <v>2028</v>
      </c>
      <c r="Q58" s="32">
        <f>IF(P58=2026,Entrada!$C$3,IF(P58=2027,Entrada!$C$4,IF(P58=2028,Entrada!$C$5,IF(P58=2029,Entrada!$C$6,IF(P58=2030,Entrada!$C$7,IF(P58=2031,Entrada!$C$9))))))</f>
        <v>47027</v>
      </c>
    </row>
    <row r="59" spans="2:17" x14ac:dyDescent="0.35">
      <c r="B59" s="12" t="s">
        <v>138</v>
      </c>
      <c r="C59" s="12" t="s">
        <v>341</v>
      </c>
      <c r="D59" s="13" t="s">
        <v>139</v>
      </c>
      <c r="E59" s="12" t="s">
        <v>8</v>
      </c>
      <c r="F59" s="13" t="s">
        <v>236</v>
      </c>
      <c r="G59" s="12" t="s">
        <v>226</v>
      </c>
      <c r="H59" s="12" t="s">
        <v>255</v>
      </c>
      <c r="I59" s="14">
        <f>VLOOKUP(B59,PDisp_DispOf!$A$2:$E$107,5,FALSE)</f>
        <v>280000</v>
      </c>
      <c r="J59" s="14">
        <f>VLOOKUP(B59,PDisp_DispOf!$A$2:$E$107,4,FALSE)</f>
        <v>2890000</v>
      </c>
      <c r="K59" s="14">
        <f>VLOOKUP(B59,'Query UTE Comp CC'!$A$2:$I$102,3,FALSE)</f>
        <v>297303</v>
      </c>
      <c r="L59" s="23">
        <f>VLOOKUP(B59,'Query UTE Comp CC'!$A$2:$I$102,4,FALSE)</f>
        <v>100</v>
      </c>
      <c r="M59" s="18">
        <f>VLOOKUP(B59,'Query UTE Comp CC'!$A$2:$I$102,5,FALSE)</f>
        <v>1.05</v>
      </c>
      <c r="N59" s="18">
        <f>VLOOKUP(B59,'Query UTE Comp CC'!$A$2:$I$102,6,FALSE)</f>
        <v>2.1</v>
      </c>
      <c r="O59" s="18">
        <f>VLOOKUP(B59,'Query UTE Comp CC'!$A$2:$I$102,8,FALSE)</f>
        <v>1432.92</v>
      </c>
      <c r="P59" s="12">
        <f>VLOOKUP(B59,Produtos!$A$2:$D$107,4,FALSE)</f>
        <v>2029</v>
      </c>
      <c r="Q59" s="32">
        <f>IF(P59=2026,Entrada!$C$3,IF(P59=2027,Entrada!$C$4,IF(P59=2028,Entrada!$C$5,IF(P59=2029,Entrada!$C$6,IF(P59=2030,Entrada!$C$7,IF(P59=2031,Entrada!$C$9))))))</f>
        <v>47331</v>
      </c>
    </row>
    <row r="60" spans="2:17" x14ac:dyDescent="0.35">
      <c r="B60" s="12" t="s">
        <v>6</v>
      </c>
      <c r="C60" s="12" t="s">
        <v>341</v>
      </c>
      <c r="D60" s="13" t="s">
        <v>7</v>
      </c>
      <c r="E60" s="12" t="s">
        <v>8</v>
      </c>
      <c r="F60" s="13" t="s">
        <v>190</v>
      </c>
      <c r="G60" s="12" t="s">
        <v>191</v>
      </c>
      <c r="H60" s="12" t="s">
        <v>255</v>
      </c>
      <c r="I60" s="14">
        <f>VLOOKUP(B60,PDisp_DispOf!$A$2:$E$107,5,FALSE)</f>
        <v>60000</v>
      </c>
      <c r="J60" s="14">
        <f>VLOOKUP(B60,PDisp_DispOf!$A$2:$E$107,4,FALSE)</f>
        <v>2700000</v>
      </c>
      <c r="K60" s="14">
        <f>VLOOKUP(B60,'Query UTE Comp CC'!$A$2:$I$102,3,FALSE)</f>
        <v>80000</v>
      </c>
      <c r="L60" s="23">
        <f>VLOOKUP(B60,'Query UTE Comp CC'!$A$2:$I$102,4,FALSE)</f>
        <v>100</v>
      </c>
      <c r="M60" s="18">
        <f>VLOOKUP(B60,'Query UTE Comp CC'!$A$2:$I$102,5,FALSE)</f>
        <v>1.05</v>
      </c>
      <c r="N60" s="18">
        <f>VLOOKUP(B60,'Query UTE Comp CC'!$A$2:$I$102,6,FALSE)</f>
        <v>2.1</v>
      </c>
      <c r="O60" s="18">
        <f>VLOOKUP(B60,'Query UTE Comp CC'!$A$2:$I$102,8,FALSE)</f>
        <v>1432.92</v>
      </c>
      <c r="P60" s="12">
        <f>VLOOKUP(B60,Produtos!$A$2:$D$107,4,FALSE)</f>
        <v>2028</v>
      </c>
      <c r="Q60" s="32">
        <f>IF(P60=2026,Entrada!$C$3,IF(P60=2027,Entrada!$C$4,IF(P60=2028,Entrada!$C$5,IF(P60=2029,Entrada!$C$6,IF(P60=2030,Entrada!$C$7,IF(P60=2031,Entrada!$C$9))))))</f>
        <v>47027</v>
      </c>
    </row>
    <row r="61" spans="2:17" x14ac:dyDescent="0.35">
      <c r="B61" s="12" t="s">
        <v>158</v>
      </c>
      <c r="C61" s="12" t="s">
        <v>341</v>
      </c>
      <c r="D61" s="13" t="s">
        <v>159</v>
      </c>
      <c r="E61" s="12" t="s">
        <v>8</v>
      </c>
      <c r="F61" s="13" t="s">
        <v>242</v>
      </c>
      <c r="G61" s="12" t="s">
        <v>191</v>
      </c>
      <c r="H61" s="12" t="s">
        <v>255</v>
      </c>
      <c r="I61" s="14">
        <f>VLOOKUP(B61,PDisp_DispOf!$A$2:$E$107,5,FALSE)</f>
        <v>250000</v>
      </c>
      <c r="J61" s="14">
        <f>VLOOKUP(B61,PDisp_DispOf!$A$2:$E$107,4,FALSE)</f>
        <v>2710000</v>
      </c>
      <c r="K61" s="14">
        <f>VLOOKUP(B61,'Query UTE Comp CC'!$A$2:$I$102,3,FALSE)</f>
        <v>295378</v>
      </c>
      <c r="L61" s="23">
        <f>VLOOKUP(B61,'Query UTE Comp CC'!$A$2:$I$102,4,FALSE)</f>
        <v>100</v>
      </c>
      <c r="M61" s="18">
        <f>VLOOKUP(B61,'Query UTE Comp CC'!$A$2:$I$102,5,FALSE)</f>
        <v>1.05</v>
      </c>
      <c r="N61" s="18">
        <f>VLOOKUP(B61,'Query UTE Comp CC'!$A$2:$I$102,6,FALSE)</f>
        <v>2.1</v>
      </c>
      <c r="O61" s="18">
        <f>VLOOKUP(B61,'Query UTE Comp CC'!$A$2:$I$102,8,FALSE)</f>
        <v>1432.92</v>
      </c>
      <c r="P61" s="12">
        <f>VLOOKUP(B61,Produtos!$A$2:$D$107,4,FALSE)</f>
        <v>2028</v>
      </c>
      <c r="Q61" s="32">
        <f>IF(P61=2026,Entrada!$C$3,IF(P61=2027,Entrada!$C$4,IF(P61=2028,Entrada!$C$5,IF(P61=2029,Entrada!$C$6,IF(P61=2030,Entrada!$C$7,IF(P61=2031,Entrada!$C$9))))))</f>
        <v>47027</v>
      </c>
    </row>
    <row r="62" spans="2:17" x14ac:dyDescent="0.35">
      <c r="B62" s="12" t="s">
        <v>112</v>
      </c>
      <c r="C62" s="12" t="s">
        <v>341</v>
      </c>
      <c r="D62" s="13" t="s">
        <v>113</v>
      </c>
      <c r="E62" s="12" t="s">
        <v>8</v>
      </c>
      <c r="F62" s="13" t="s">
        <v>232</v>
      </c>
      <c r="G62" s="12" t="s">
        <v>191</v>
      </c>
      <c r="H62" s="12" t="s">
        <v>255</v>
      </c>
      <c r="I62" s="14">
        <f>VLOOKUP(B62,PDisp_DispOf!$A$2:$E$107,5,FALSE)</f>
        <v>250000</v>
      </c>
      <c r="J62" s="14">
        <f>VLOOKUP(B62,PDisp_DispOf!$A$2:$E$107,4,FALSE)</f>
        <v>2700000</v>
      </c>
      <c r="K62" s="14">
        <f>VLOOKUP(B62,'Query UTE Comp CC'!$A$2:$I$102,3,FALSE)</f>
        <v>298992</v>
      </c>
      <c r="L62" s="23">
        <f>VLOOKUP(B62,'Query UTE Comp CC'!$A$2:$I$102,4,FALSE)</f>
        <v>100</v>
      </c>
      <c r="M62" s="18">
        <f>VLOOKUP(B62,'Query UTE Comp CC'!$A$2:$I$102,5,FALSE)</f>
        <v>1.05</v>
      </c>
      <c r="N62" s="18">
        <f>VLOOKUP(B62,'Query UTE Comp CC'!$A$2:$I$102,6,FALSE)</f>
        <v>2.1</v>
      </c>
      <c r="O62" s="18">
        <f>VLOOKUP(B62,'Query UTE Comp CC'!$A$2:$I$102,8,FALSE)</f>
        <v>1432.92</v>
      </c>
      <c r="P62" s="12">
        <f>VLOOKUP(B62,Produtos!$A$2:$D$107,4,FALSE)</f>
        <v>2028</v>
      </c>
      <c r="Q62" s="32">
        <f>IF(P62=2026,Entrada!$C$3,IF(P62=2027,Entrada!$C$4,IF(P62=2028,Entrada!$C$5,IF(P62=2029,Entrada!$C$6,IF(P62=2030,Entrada!$C$7,IF(P62=2031,Entrada!$C$9))))))</f>
        <v>47027</v>
      </c>
    </row>
    <row r="63" spans="2:17" x14ac:dyDescent="0.35">
      <c r="B63" s="12" t="s">
        <v>84</v>
      </c>
      <c r="C63" s="12" t="s">
        <v>341</v>
      </c>
      <c r="D63" s="13" t="s">
        <v>85</v>
      </c>
      <c r="E63" s="12" t="s">
        <v>8</v>
      </c>
      <c r="F63" s="13" t="s">
        <v>209</v>
      </c>
      <c r="G63" s="12" t="s">
        <v>210</v>
      </c>
      <c r="H63" s="12" t="s">
        <v>255</v>
      </c>
      <c r="I63" s="14">
        <f>VLOOKUP(B63,PDisp_DispOf!$A$2:$E$107,5,FALSE)</f>
        <v>290613</v>
      </c>
      <c r="J63" s="14">
        <f>VLOOKUP(B63,PDisp_DispOf!$A$2:$E$107,4,FALSE)</f>
        <v>2323009.12</v>
      </c>
      <c r="K63" s="14">
        <f>VLOOKUP(B63,'Query UTE Comp CC'!$A$2:$I$102,3,FALSE)</f>
        <v>298990</v>
      </c>
      <c r="L63" s="23">
        <f>VLOOKUP(B63,'Query UTE Comp CC'!$A$2:$I$102,4,FALSE)</f>
        <v>100</v>
      </c>
      <c r="M63" s="18">
        <f>VLOOKUP(B63,'Query UTE Comp CC'!$A$2:$I$102,5,FALSE)</f>
        <v>1</v>
      </c>
      <c r="N63" s="18">
        <f>VLOOKUP(B63,'Query UTE Comp CC'!$A$2:$I$102,6,FALSE)</f>
        <v>1</v>
      </c>
      <c r="O63" s="18">
        <f>VLOOKUP(B63,'Query UTE Comp CC'!$A$2:$I$102,8,FALSE)</f>
        <v>1429.54</v>
      </c>
      <c r="P63" s="12">
        <f>VLOOKUP(B63,Produtos!$A$2:$D$107,4,FALSE)</f>
        <v>2028</v>
      </c>
      <c r="Q63" s="32">
        <f>IF(P63=2026,Entrada!$C$3,IF(P63=2027,Entrada!$C$4,IF(P63=2028,Entrada!$C$5,IF(P63=2029,Entrada!$C$6,IF(P63=2030,Entrada!$C$7,IF(P63=2031,Entrada!$C$9))))))</f>
        <v>47027</v>
      </c>
    </row>
    <row r="64" spans="2:17" x14ac:dyDescent="0.35">
      <c r="B64" s="12" t="s">
        <v>90</v>
      </c>
      <c r="C64" s="12" t="s">
        <v>341</v>
      </c>
      <c r="D64" s="13" t="s">
        <v>91</v>
      </c>
      <c r="E64" s="12" t="s">
        <v>8</v>
      </c>
      <c r="F64" s="13" t="s">
        <v>229</v>
      </c>
      <c r="G64" s="12" t="s">
        <v>230</v>
      </c>
      <c r="H64" s="12" t="s">
        <v>255</v>
      </c>
      <c r="I64" s="14">
        <f>VLOOKUP(B64,PDisp_DispOf!$A$2:$E$107,5,FALSE)</f>
        <v>100859</v>
      </c>
      <c r="J64" s="14">
        <f>VLOOKUP(B64,PDisp_DispOf!$A$2:$E$107,4,FALSE)</f>
        <v>2866049.99</v>
      </c>
      <c r="K64" s="14">
        <f>VLOOKUP(B64,'Query UTE Comp CC'!$A$2:$I$102,3,FALSE)</f>
        <v>130261</v>
      </c>
      <c r="L64" s="23">
        <f>VLOOKUP(B64,'Query UTE Comp CC'!$A$2:$I$102,4,FALSE)</f>
        <v>100</v>
      </c>
      <c r="M64" s="18">
        <f>VLOOKUP(B64,'Query UTE Comp CC'!$A$2:$I$102,5,FALSE)</f>
        <v>1</v>
      </c>
      <c r="N64" s="18">
        <f>VLOOKUP(B64,'Query UTE Comp CC'!$A$2:$I$102,6,FALSE)</f>
        <v>2</v>
      </c>
      <c r="O64" s="18">
        <f>VLOOKUP(B64,'Query UTE Comp CC'!$A$2:$I$102,8,FALSE)</f>
        <v>1432.1</v>
      </c>
      <c r="P64" s="12">
        <f>VLOOKUP(B64,Produtos!$A$2:$D$107,4,FALSE)</f>
        <v>2029</v>
      </c>
      <c r="Q64" s="32">
        <f>IF(P64=2026,Entrada!$C$3,IF(P64=2027,Entrada!$C$4,IF(P64=2028,Entrada!$C$5,IF(P64=2029,Entrada!$C$6,IF(P64=2030,Entrada!$C$7,IF(P64=2031,Entrada!$C$9))))))</f>
        <v>47331</v>
      </c>
    </row>
    <row r="65" spans="2:17" x14ac:dyDescent="0.35">
      <c r="B65" s="12" t="s">
        <v>176</v>
      </c>
      <c r="C65" s="12" t="s">
        <v>341</v>
      </c>
      <c r="D65" s="13" t="s">
        <v>177</v>
      </c>
      <c r="E65" s="12" t="s">
        <v>8</v>
      </c>
      <c r="F65" s="13" t="s">
        <v>208</v>
      </c>
      <c r="G65" s="12" t="s">
        <v>207</v>
      </c>
      <c r="H65" s="12" t="s">
        <v>255</v>
      </c>
      <c r="I65" s="14">
        <f>VLOOKUP(B65,PDisp_DispOf!$A$2:$E$107,5,FALSE)</f>
        <v>171491</v>
      </c>
      <c r="J65" s="14">
        <f>VLOOKUP(B65,PDisp_DispOf!$A$2:$E$107,4,FALSE)</f>
        <v>2700000</v>
      </c>
      <c r="K65" s="14">
        <f>VLOOKUP(B65,'Query UTE Comp CC'!$A$2:$I$102,3,FALSE)</f>
        <v>176596</v>
      </c>
      <c r="L65" s="23">
        <f>VLOOKUP(B65,'Query UTE Comp CC'!$A$2:$I$102,4,FALSE)</f>
        <v>100</v>
      </c>
      <c r="M65" s="18">
        <f>VLOOKUP(B65,'Query UTE Comp CC'!$A$2:$I$102,5,FALSE)</f>
        <v>1</v>
      </c>
      <c r="N65" s="18">
        <f>VLOOKUP(B65,'Query UTE Comp CC'!$A$2:$I$102,6,FALSE)</f>
        <v>1</v>
      </c>
      <c r="O65" s="18">
        <f>VLOOKUP(B65,'Query UTE Comp CC'!$A$2:$I$102,8,FALSE)</f>
        <v>1433.92</v>
      </c>
      <c r="P65" s="12">
        <f>VLOOKUP(B65,Produtos!$A$2:$D$107,4,FALSE)</f>
        <v>2029</v>
      </c>
      <c r="Q65" s="32">
        <f>IF(P65=2026,Entrada!$C$3,IF(P65=2027,Entrada!$C$4,IF(P65=2028,Entrada!$C$5,IF(P65=2029,Entrada!$C$6,IF(P65=2030,Entrada!$C$7,IF(P65=2031,Entrada!$C$9))))))</f>
        <v>47331</v>
      </c>
    </row>
    <row r="66" spans="2:17" x14ac:dyDescent="0.35">
      <c r="B66" s="12" t="s">
        <v>50</v>
      </c>
      <c r="C66" s="12" t="s">
        <v>341</v>
      </c>
      <c r="D66" s="13" t="s">
        <v>51</v>
      </c>
      <c r="E66" s="12" t="s">
        <v>8</v>
      </c>
      <c r="F66" s="13" t="s">
        <v>217</v>
      </c>
      <c r="G66" s="12" t="s">
        <v>214</v>
      </c>
      <c r="H66" s="12" t="s">
        <v>255</v>
      </c>
      <c r="I66" s="14">
        <f>VLOOKUP(B66,PDisp_DispOf!$A$2:$E$107,5,FALSE)</f>
        <v>26779</v>
      </c>
      <c r="J66" s="14">
        <f>VLOOKUP(B66,PDisp_DispOf!$A$2:$E$107,4,FALSE)</f>
        <v>2693999.93</v>
      </c>
      <c r="K66" s="14">
        <f>VLOOKUP(B66,'Query UTE Comp CC'!$A$2:$I$102,3,FALSE)</f>
        <v>28164</v>
      </c>
      <c r="L66" s="23">
        <f>VLOOKUP(B66,'Query UTE Comp CC'!$A$2:$I$102,4,FALSE)</f>
        <v>100</v>
      </c>
      <c r="M66" s="18">
        <f>VLOOKUP(B66,'Query UTE Comp CC'!$A$2:$I$102,5,FALSE)</f>
        <v>1</v>
      </c>
      <c r="N66" s="18">
        <f>VLOOKUP(B66,'Query UTE Comp CC'!$A$2:$I$102,6,FALSE)</f>
        <v>2</v>
      </c>
      <c r="O66" s="18">
        <f>VLOOKUP(B66,'Query UTE Comp CC'!$A$2:$I$102,8,FALSE)</f>
        <v>1426.78</v>
      </c>
      <c r="P66" s="12">
        <f>VLOOKUP(B66,Produtos!$A$2:$D$107,4,FALSE)</f>
        <v>2028</v>
      </c>
      <c r="Q66" s="32">
        <f>IF(P66=2026,Entrada!$C$3,IF(P66=2027,Entrada!$C$4,IF(P66=2028,Entrada!$C$5,IF(P66=2029,Entrada!$C$6,IF(P66=2030,Entrada!$C$7,IF(P66=2031,Entrada!$C$9))))))</f>
        <v>47027</v>
      </c>
    </row>
    <row r="67" spans="2:17" x14ac:dyDescent="0.35">
      <c r="B67" s="12" t="s">
        <v>126</v>
      </c>
      <c r="C67" s="12" t="s">
        <v>341</v>
      </c>
      <c r="D67" s="13" t="s">
        <v>127</v>
      </c>
      <c r="E67" s="12" t="s">
        <v>8</v>
      </c>
      <c r="F67" s="13" t="s">
        <v>235</v>
      </c>
      <c r="G67" s="12" t="s">
        <v>207</v>
      </c>
      <c r="H67" s="12" t="s">
        <v>255</v>
      </c>
      <c r="I67" s="14">
        <f>VLOOKUP(B67,PDisp_DispOf!$A$2:$E$107,5,FALSE)</f>
        <v>219291</v>
      </c>
      <c r="J67" s="14">
        <f>VLOOKUP(B67,PDisp_DispOf!$A$2:$E$107,4,FALSE)</f>
        <v>2409089.4900000002</v>
      </c>
      <c r="K67" s="14">
        <f>VLOOKUP(B67,'Query UTE Comp CC'!$A$2:$I$102,3,FALSE)</f>
        <v>291352</v>
      </c>
      <c r="L67" s="23">
        <f>VLOOKUP(B67,'Query UTE Comp CC'!$A$2:$I$102,4,FALSE)</f>
        <v>100</v>
      </c>
      <c r="M67" s="18">
        <f>VLOOKUP(B67,'Query UTE Comp CC'!$A$2:$I$102,5,FALSE)</f>
        <v>1</v>
      </c>
      <c r="N67" s="18">
        <f>VLOOKUP(B67,'Query UTE Comp CC'!$A$2:$I$102,6,FALSE)</f>
        <v>2</v>
      </c>
      <c r="O67" s="18">
        <f>VLOOKUP(B67,'Query UTE Comp CC'!$A$2:$I$102,8,FALSE)</f>
        <v>1432.98</v>
      </c>
      <c r="P67" s="12">
        <f>VLOOKUP(B67,Produtos!$A$2:$D$107,4,FALSE)</f>
        <v>2031</v>
      </c>
      <c r="Q67" s="32">
        <f>IF(P67=2026,Entrada!$C$3,IF(P67=2027,Entrada!$C$4,IF(P67=2028,Entrada!$C$5,IF(P67=2029,Entrada!$C$6,IF(P67=2030,Entrada!$C$7,IF(P67=2031,Entrada!$C$9))))))</f>
        <v>48061</v>
      </c>
    </row>
    <row r="68" spans="2:17" x14ac:dyDescent="0.35">
      <c r="B68" s="12" t="s">
        <v>120</v>
      </c>
      <c r="C68" s="12" t="s">
        <v>341</v>
      </c>
      <c r="D68" s="13" t="s">
        <v>121</v>
      </c>
      <c r="E68" s="12" t="s">
        <v>8</v>
      </c>
      <c r="F68" s="13" t="s">
        <v>235</v>
      </c>
      <c r="G68" s="12" t="s">
        <v>207</v>
      </c>
      <c r="H68" s="12" t="s">
        <v>255</v>
      </c>
      <c r="I68" s="14">
        <f>VLOOKUP(B68,PDisp_DispOf!$A$2:$E$107,5,FALSE)</f>
        <v>40000</v>
      </c>
      <c r="J68" s="14">
        <f>VLOOKUP(B68,PDisp_DispOf!$A$2:$E$107,4,FALSE)</f>
        <v>2740000</v>
      </c>
      <c r="K68" s="14">
        <f>VLOOKUP(B68,'Query UTE Comp CC'!$A$2:$I$102,3,FALSE)</f>
        <v>124656</v>
      </c>
      <c r="L68" s="23">
        <f>VLOOKUP(B68,'Query UTE Comp CC'!$A$2:$I$102,4,FALSE)</f>
        <v>100</v>
      </c>
      <c r="M68" s="18">
        <f>VLOOKUP(B68,'Query UTE Comp CC'!$A$2:$I$102,5,FALSE)</f>
        <v>1</v>
      </c>
      <c r="N68" s="18">
        <f>VLOOKUP(B68,'Query UTE Comp CC'!$A$2:$I$102,6,FALSE)</f>
        <v>2</v>
      </c>
      <c r="O68" s="18">
        <f>VLOOKUP(B68,'Query UTE Comp CC'!$A$2:$I$102,8,FALSE)</f>
        <v>1432.98</v>
      </c>
      <c r="P68" s="12">
        <f>VLOOKUP(B68,Produtos!$A$2:$D$107,4,FALSE)</f>
        <v>2029</v>
      </c>
      <c r="Q68" s="32">
        <f>IF(P68=2026,Entrada!$C$3,IF(P68=2027,Entrada!$C$4,IF(P68=2028,Entrada!$C$5,IF(P68=2029,Entrada!$C$6,IF(P68=2030,Entrada!$C$7,IF(P68=2031,Entrada!$C$9))))))</f>
        <v>47331</v>
      </c>
    </row>
    <row r="69" spans="2:17" x14ac:dyDescent="0.35">
      <c r="B69" s="12" t="s">
        <v>122</v>
      </c>
      <c r="C69" s="12" t="s">
        <v>341</v>
      </c>
      <c r="D69" s="13" t="s">
        <v>123</v>
      </c>
      <c r="E69" s="12" t="s">
        <v>8</v>
      </c>
      <c r="F69" s="13" t="s">
        <v>235</v>
      </c>
      <c r="G69" s="12" t="s">
        <v>207</v>
      </c>
      <c r="H69" s="12" t="s">
        <v>255</v>
      </c>
      <c r="I69" s="14">
        <f>VLOOKUP(B69,PDisp_DispOf!$A$2:$E$107,5,FALSE)</f>
        <v>59564</v>
      </c>
      <c r="J69" s="14">
        <f>VLOOKUP(B69,PDisp_DispOf!$A$2:$E$107,4,FALSE)</f>
        <v>2697350.06</v>
      </c>
      <c r="K69" s="14">
        <f>VLOOKUP(B69,'Query UTE Comp CC'!$A$2:$I$102,3,FALSE)</f>
        <v>62328</v>
      </c>
      <c r="L69" s="23">
        <f>VLOOKUP(B69,'Query UTE Comp CC'!$A$2:$I$102,4,FALSE)</f>
        <v>100</v>
      </c>
      <c r="M69" s="18">
        <f>VLOOKUP(B69,'Query UTE Comp CC'!$A$2:$I$102,5,FALSE)</f>
        <v>1</v>
      </c>
      <c r="N69" s="18">
        <f>VLOOKUP(B69,'Query UTE Comp CC'!$A$2:$I$102,6,FALSE)</f>
        <v>2</v>
      </c>
      <c r="O69" s="18">
        <f>VLOOKUP(B69,'Query UTE Comp CC'!$A$2:$I$102,8,FALSE)</f>
        <v>1432.98</v>
      </c>
      <c r="P69" s="12">
        <f>VLOOKUP(B69,Produtos!$A$2:$D$107,4,FALSE)</f>
        <v>2028</v>
      </c>
      <c r="Q69" s="32">
        <f>IF(P69=2026,Entrada!$C$3,IF(P69=2027,Entrada!$C$4,IF(P69=2028,Entrada!$C$5,IF(P69=2029,Entrada!$C$6,IF(P69=2030,Entrada!$C$7,IF(P69=2031,Entrada!$C$9))))))</f>
        <v>47027</v>
      </c>
    </row>
    <row r="70" spans="2:17" x14ac:dyDescent="0.35">
      <c r="B70" s="12" t="s">
        <v>116</v>
      </c>
      <c r="C70" s="12" t="s">
        <v>341</v>
      </c>
      <c r="D70" s="13" t="s">
        <v>117</v>
      </c>
      <c r="E70" s="12" t="s">
        <v>8</v>
      </c>
      <c r="F70" s="13" t="s">
        <v>233</v>
      </c>
      <c r="G70" s="12" t="s">
        <v>234</v>
      </c>
      <c r="H70" s="12" t="s">
        <v>255</v>
      </c>
      <c r="I70" s="14">
        <f>VLOOKUP(B70,PDisp_DispOf!$A$2:$E$107,5,FALSE)</f>
        <v>446824</v>
      </c>
      <c r="J70" s="14">
        <f>VLOOKUP(B70,PDisp_DispOf!$A$2:$E$107,4,FALSE)</f>
        <v>2706841.21</v>
      </c>
      <c r="K70" s="14">
        <f>VLOOKUP(B70,'Query UTE Comp CC'!$A$2:$I$102,3,FALSE)</f>
        <v>466380</v>
      </c>
      <c r="L70" s="23">
        <f>VLOOKUP(B70,'Query UTE Comp CC'!$A$2:$I$102,4,FALSE)</f>
        <v>100</v>
      </c>
      <c r="M70" s="18">
        <f>VLOOKUP(B70,'Query UTE Comp CC'!$A$2:$I$102,5,FALSE)</f>
        <v>1</v>
      </c>
      <c r="N70" s="18">
        <f>VLOOKUP(B70,'Query UTE Comp CC'!$A$2:$I$102,6,FALSE)</f>
        <v>2.0499999999999998</v>
      </c>
      <c r="O70" s="18">
        <f>VLOOKUP(B70,'Query UTE Comp CC'!$A$2:$I$102,8,FALSE)</f>
        <v>919.42</v>
      </c>
      <c r="P70" s="12">
        <f>VLOOKUP(B70,Produtos!$A$2:$D$107,4,FALSE)</f>
        <v>2028</v>
      </c>
      <c r="Q70" s="32">
        <f>IF(P70=2026,Entrada!$C$3,IF(P70=2027,Entrada!$C$4,IF(P70=2028,Entrada!$C$5,IF(P70=2029,Entrada!$C$6,IF(P70=2030,Entrada!$C$7,IF(P70=2031,Entrada!$C$9))))))</f>
        <v>47027</v>
      </c>
    </row>
    <row r="71" spans="2:17" x14ac:dyDescent="0.35">
      <c r="B71" s="12" t="s">
        <v>118</v>
      </c>
      <c r="C71" s="12" t="s">
        <v>341</v>
      </c>
      <c r="D71" s="13" t="s">
        <v>119</v>
      </c>
      <c r="E71" s="12" t="s">
        <v>8</v>
      </c>
      <c r="F71" s="13" t="s">
        <v>233</v>
      </c>
      <c r="G71" s="12" t="s">
        <v>234</v>
      </c>
      <c r="H71" s="12" t="s">
        <v>255</v>
      </c>
      <c r="I71" s="14">
        <f>VLOOKUP(B71,PDisp_DispOf!$A$2:$E$107,5,FALSE)</f>
        <v>223412</v>
      </c>
      <c r="J71" s="14">
        <f>VLOOKUP(B71,PDisp_DispOf!$A$2:$E$107,4,FALSE)</f>
        <v>2706928.81</v>
      </c>
      <c r="K71" s="14">
        <f>VLOOKUP(B71,'Query UTE Comp CC'!$A$2:$I$102,3,FALSE)</f>
        <v>233190</v>
      </c>
      <c r="L71" s="23">
        <f>VLOOKUP(B71,'Query UTE Comp CC'!$A$2:$I$102,4,FALSE)</f>
        <v>100</v>
      </c>
      <c r="M71" s="18">
        <f>VLOOKUP(B71,'Query UTE Comp CC'!$A$2:$I$102,5,FALSE)</f>
        <v>1</v>
      </c>
      <c r="N71" s="18">
        <f>VLOOKUP(B71,'Query UTE Comp CC'!$A$2:$I$102,6,FALSE)</f>
        <v>2.0499999999999998</v>
      </c>
      <c r="O71" s="18">
        <f>VLOOKUP(B71,'Query UTE Comp CC'!$A$2:$I$102,8,FALSE)</f>
        <v>919.42</v>
      </c>
      <c r="P71" s="12">
        <f>VLOOKUP(B71,Produtos!$A$2:$D$107,4,FALSE)</f>
        <v>2028</v>
      </c>
      <c r="Q71" s="32">
        <f>IF(P71=2026,Entrada!$C$3,IF(P71=2027,Entrada!$C$4,IF(P71=2028,Entrada!$C$5,IF(P71=2029,Entrada!$C$6,IF(P71=2030,Entrada!$C$7,IF(P71=2031,Entrada!$C$9))))))</f>
        <v>47027</v>
      </c>
    </row>
    <row r="72" spans="2:17" x14ac:dyDescent="0.35">
      <c r="B72" s="12" t="s">
        <v>124</v>
      </c>
      <c r="C72" s="12" t="s">
        <v>341</v>
      </c>
      <c r="D72" s="13" t="s">
        <v>125</v>
      </c>
      <c r="E72" s="12" t="s">
        <v>8</v>
      </c>
      <c r="F72" s="13" t="s">
        <v>235</v>
      </c>
      <c r="G72" s="12" t="s">
        <v>207</v>
      </c>
      <c r="H72" s="12" t="s">
        <v>255</v>
      </c>
      <c r="I72" s="14">
        <f>VLOOKUP(B72,PDisp_DispOf!$A$2:$E$107,5,FALSE)</f>
        <v>51300</v>
      </c>
      <c r="J72" s="14">
        <f>VLOOKUP(B72,PDisp_DispOf!$A$2:$E$107,4,FALSE)</f>
        <v>2699219.64</v>
      </c>
      <c r="K72" s="14">
        <f>VLOOKUP(B72,'Query UTE Comp CC'!$A$2:$I$102,3,FALSE)</f>
        <v>62328</v>
      </c>
      <c r="L72" s="23">
        <f>VLOOKUP(B72,'Query UTE Comp CC'!$A$2:$I$102,4,FALSE)</f>
        <v>100</v>
      </c>
      <c r="M72" s="18">
        <f>VLOOKUP(B72,'Query UTE Comp CC'!$A$2:$I$102,5,FALSE)</f>
        <v>1</v>
      </c>
      <c r="N72" s="18">
        <f>VLOOKUP(B72,'Query UTE Comp CC'!$A$2:$I$102,6,FALSE)</f>
        <v>2</v>
      </c>
      <c r="O72" s="18">
        <f>VLOOKUP(B72,'Query UTE Comp CC'!$A$2:$I$102,8,FALSE)</f>
        <v>1432.97</v>
      </c>
      <c r="P72" s="12">
        <f>VLOOKUP(B72,Produtos!$A$2:$D$107,4,FALSE)</f>
        <v>2028</v>
      </c>
      <c r="Q72" s="32">
        <f>IF(P72=2026,Entrada!$C$3,IF(P72=2027,Entrada!$C$4,IF(P72=2028,Entrada!$C$5,IF(P72=2029,Entrada!$C$6,IF(P72=2030,Entrada!$C$7,IF(P72=2031,Entrada!$C$9))))))</f>
        <v>47027</v>
      </c>
    </row>
    <row r="73" spans="2:17" x14ac:dyDescent="0.35">
      <c r="B73" s="12" t="s">
        <v>52</v>
      </c>
      <c r="C73" s="12" t="s">
        <v>341</v>
      </c>
      <c r="D73" s="13" t="s">
        <v>53</v>
      </c>
      <c r="E73" s="12" t="s">
        <v>8</v>
      </c>
      <c r="F73" s="13" t="s">
        <v>195</v>
      </c>
      <c r="G73" s="12" t="s">
        <v>196</v>
      </c>
      <c r="H73" s="12" t="s">
        <v>255</v>
      </c>
      <c r="I73" s="14">
        <f>VLOOKUP(B73,PDisp_DispOf!$A$2:$E$107,5,FALSE)</f>
        <v>441404</v>
      </c>
      <c r="J73" s="14">
        <f>VLOOKUP(B73,PDisp_DispOf!$A$2:$E$107,4,FALSE)</f>
        <v>2409001.2400000002</v>
      </c>
      <c r="K73" s="14">
        <f>VLOOKUP(B73,'Query UTE Comp CC'!$A$2:$I$102,3,FALSE)</f>
        <v>1199368</v>
      </c>
      <c r="L73" s="23">
        <f>VLOOKUP(B73,'Query UTE Comp CC'!$A$2:$I$102,4,FALSE)</f>
        <v>100</v>
      </c>
      <c r="M73" s="18">
        <f>VLOOKUP(B73,'Query UTE Comp CC'!$A$2:$I$102,5,FALSE)</f>
        <v>1</v>
      </c>
      <c r="N73" s="18">
        <f>VLOOKUP(B73,'Query UTE Comp CC'!$A$2:$I$102,6,FALSE)</f>
        <v>2.0499999999999998</v>
      </c>
      <c r="O73" s="18">
        <f>VLOOKUP(B73,'Query UTE Comp CC'!$A$2:$I$102,8,FALSE)</f>
        <v>939.46</v>
      </c>
      <c r="P73" s="12">
        <f>VLOOKUP(B73,Produtos!$A$2:$D$107,4,FALSE)</f>
        <v>2031</v>
      </c>
      <c r="Q73" s="32">
        <f>IF(P73=2026,Entrada!$C$3,IF(P73=2027,Entrada!$C$4,IF(P73=2028,Entrada!$C$5,IF(P73=2029,Entrada!$C$6,IF(P73=2030,Entrada!$C$7,IF(P73=2031,Entrada!$C$9))))))</f>
        <v>48061</v>
      </c>
    </row>
    <row r="74" spans="2:17" x14ac:dyDescent="0.35">
      <c r="B74" s="12" t="s">
        <v>54</v>
      </c>
      <c r="C74" s="12" t="s">
        <v>341</v>
      </c>
      <c r="D74" s="13" t="s">
        <v>55</v>
      </c>
      <c r="E74" s="12" t="s">
        <v>8</v>
      </c>
      <c r="F74" s="13" t="s">
        <v>195</v>
      </c>
      <c r="G74" s="12" t="s">
        <v>196</v>
      </c>
      <c r="H74" s="12" t="s">
        <v>255</v>
      </c>
      <c r="I74" s="14">
        <f>VLOOKUP(B74,PDisp_DispOf!$A$2:$E$107,5,FALSE)</f>
        <v>860859</v>
      </c>
      <c r="J74" s="14">
        <f>VLOOKUP(B74,PDisp_DispOf!$A$2:$E$107,4,FALSE)</f>
        <v>2870827.2</v>
      </c>
      <c r="K74" s="14">
        <f>VLOOKUP(B74,'Query UTE Comp CC'!$A$2:$I$102,3,FALSE)</f>
        <v>899526</v>
      </c>
      <c r="L74" s="23">
        <f>VLOOKUP(B74,'Query UTE Comp CC'!$A$2:$I$102,4,FALSE)</f>
        <v>100</v>
      </c>
      <c r="M74" s="18">
        <f>VLOOKUP(B74,'Query UTE Comp CC'!$A$2:$I$102,5,FALSE)</f>
        <v>1</v>
      </c>
      <c r="N74" s="18">
        <f>VLOOKUP(B74,'Query UTE Comp CC'!$A$2:$I$102,6,FALSE)</f>
        <v>2.0499999999999998</v>
      </c>
      <c r="O74" s="18">
        <f>VLOOKUP(B74,'Query UTE Comp CC'!$A$2:$I$102,8,FALSE)</f>
        <v>939.46</v>
      </c>
      <c r="P74" s="12">
        <f>VLOOKUP(B74,Produtos!$A$2:$D$107,4,FALSE)</f>
        <v>2029</v>
      </c>
      <c r="Q74" s="32">
        <f>IF(P74=2026,Entrada!$C$3,IF(P74=2027,Entrada!$C$4,IF(P74=2028,Entrada!$C$5,IF(P74=2029,Entrada!$C$6,IF(P74=2030,Entrada!$C$7,IF(P74=2031,Entrada!$C$9))))))</f>
        <v>47331</v>
      </c>
    </row>
    <row r="75" spans="2:17" x14ac:dyDescent="0.35">
      <c r="B75" s="12" t="s">
        <v>56</v>
      </c>
      <c r="C75" s="12" t="s">
        <v>341</v>
      </c>
      <c r="D75" s="13" t="s">
        <v>57</v>
      </c>
      <c r="E75" s="12" t="s">
        <v>8</v>
      </c>
      <c r="F75" s="13" t="s">
        <v>195</v>
      </c>
      <c r="G75" s="12" t="s">
        <v>196</v>
      </c>
      <c r="H75" s="12" t="s">
        <v>255</v>
      </c>
      <c r="I75" s="14">
        <f>VLOOKUP(B75,PDisp_DispOf!$A$2:$E$107,5,FALSE)</f>
        <v>286953</v>
      </c>
      <c r="J75" s="14">
        <f>VLOOKUP(B75,PDisp_DispOf!$A$2:$E$107,4,FALSE)</f>
        <v>2865921.6</v>
      </c>
      <c r="K75" s="14">
        <f>VLOOKUP(B75,'Query UTE Comp CC'!$A$2:$I$102,3,FALSE)</f>
        <v>299842</v>
      </c>
      <c r="L75" s="23">
        <f>VLOOKUP(B75,'Query UTE Comp CC'!$A$2:$I$102,4,FALSE)</f>
        <v>100</v>
      </c>
      <c r="M75" s="18">
        <f>VLOOKUP(B75,'Query UTE Comp CC'!$A$2:$I$102,5,FALSE)</f>
        <v>1</v>
      </c>
      <c r="N75" s="18">
        <f>VLOOKUP(B75,'Query UTE Comp CC'!$A$2:$I$102,6,FALSE)</f>
        <v>2.0499999999999998</v>
      </c>
      <c r="O75" s="18">
        <f>VLOOKUP(B75,'Query UTE Comp CC'!$A$2:$I$102,8,FALSE)</f>
        <v>939.46</v>
      </c>
      <c r="P75" s="12">
        <f>VLOOKUP(B75,Produtos!$A$2:$D$107,4,FALSE)</f>
        <v>2029</v>
      </c>
      <c r="Q75" s="32">
        <f>IF(P75=2026,Entrada!$C$3,IF(P75=2027,Entrada!$C$4,IF(P75=2028,Entrada!$C$5,IF(P75=2029,Entrada!$C$6,IF(P75=2030,Entrada!$C$7,IF(P75=2031,Entrada!$C$9))))))</f>
        <v>47331</v>
      </c>
    </row>
    <row r="76" spans="2:17" x14ac:dyDescent="0.35">
      <c r="B76" s="12" t="s">
        <v>28</v>
      </c>
      <c r="C76" s="12" t="s">
        <v>341</v>
      </c>
      <c r="D76" s="13" t="s">
        <v>29</v>
      </c>
      <c r="E76" s="12" t="s">
        <v>8</v>
      </c>
      <c r="F76" s="13" t="s">
        <v>205</v>
      </c>
      <c r="G76" s="12" t="s">
        <v>194</v>
      </c>
      <c r="H76" s="12" t="s">
        <v>255</v>
      </c>
      <c r="I76" s="14">
        <f>VLOOKUP(B76,PDisp_DispOf!$A$2:$E$107,5,FALSE)</f>
        <v>47536</v>
      </c>
      <c r="J76" s="14">
        <f>VLOOKUP(B76,PDisp_DispOf!$A$2:$E$107,4,FALSE)</f>
        <v>2870912.52</v>
      </c>
      <c r="K76" s="14">
        <f>VLOOKUP(B76,'Query UTE Comp CC'!$A$2:$I$102,3,FALSE)</f>
        <v>49998</v>
      </c>
      <c r="L76" s="23">
        <f>VLOOKUP(B76,'Query UTE Comp CC'!$A$2:$I$102,4,FALSE)</f>
        <v>100</v>
      </c>
      <c r="M76" s="18">
        <f>VLOOKUP(B76,'Query UTE Comp CC'!$A$2:$I$102,5,FALSE)</f>
        <v>2</v>
      </c>
      <c r="N76" s="18">
        <f>VLOOKUP(B76,'Query UTE Comp CC'!$A$2:$I$102,6,FALSE)</f>
        <v>2.5</v>
      </c>
      <c r="O76" s="18">
        <f>VLOOKUP(B76,'Query UTE Comp CC'!$A$2:$I$102,8,FALSE)</f>
        <v>1433.9</v>
      </c>
      <c r="P76" s="12">
        <f>VLOOKUP(B76,Produtos!$A$2:$D$107,4,FALSE)</f>
        <v>2029</v>
      </c>
      <c r="Q76" s="32">
        <f>IF(P76=2026,Entrada!$C$3,IF(P76=2027,Entrada!$C$4,IF(P76=2028,Entrada!$C$5,IF(P76=2029,Entrada!$C$6,IF(P76=2030,Entrada!$C$7,IF(P76=2031,Entrada!$C$9))))))</f>
        <v>47331</v>
      </c>
    </row>
    <row r="77" spans="2:17" x14ac:dyDescent="0.35">
      <c r="B77" s="12" t="s">
        <v>30</v>
      </c>
      <c r="C77" s="12" t="s">
        <v>341</v>
      </c>
      <c r="D77" s="13" t="s">
        <v>31</v>
      </c>
      <c r="E77" s="12" t="s">
        <v>8</v>
      </c>
      <c r="F77" s="13" t="s">
        <v>205</v>
      </c>
      <c r="G77" s="12" t="s">
        <v>194</v>
      </c>
      <c r="H77" s="12" t="s">
        <v>255</v>
      </c>
      <c r="I77" s="14">
        <f>VLOOKUP(B77,PDisp_DispOf!$A$2:$E$107,5,FALSE)</f>
        <v>47536</v>
      </c>
      <c r="J77" s="14">
        <f>VLOOKUP(B77,PDisp_DispOf!$A$2:$E$107,4,FALSE)</f>
        <v>2701969.53</v>
      </c>
      <c r="K77" s="14">
        <f>VLOOKUP(B77,'Query UTE Comp CC'!$A$2:$I$102,3,FALSE)</f>
        <v>49998</v>
      </c>
      <c r="L77" s="23">
        <f>VLOOKUP(B77,'Query UTE Comp CC'!$A$2:$I$102,4,FALSE)</f>
        <v>100</v>
      </c>
      <c r="M77" s="18">
        <f>VLOOKUP(B77,'Query UTE Comp CC'!$A$2:$I$102,5,FALSE)</f>
        <v>2</v>
      </c>
      <c r="N77" s="18">
        <f>VLOOKUP(B77,'Query UTE Comp CC'!$A$2:$I$102,6,FALSE)</f>
        <v>2.5</v>
      </c>
      <c r="O77" s="18">
        <f>VLOOKUP(B77,'Query UTE Comp CC'!$A$2:$I$102,8,FALSE)</f>
        <v>1433.9</v>
      </c>
      <c r="P77" s="12">
        <f>VLOOKUP(B77,Produtos!$A$2:$D$107,4,FALSE)</f>
        <v>2028</v>
      </c>
      <c r="Q77" s="32">
        <f>IF(P77=2026,Entrada!$C$3,IF(P77=2027,Entrada!$C$4,IF(P77=2028,Entrada!$C$5,IF(P77=2029,Entrada!$C$6,IF(P77=2030,Entrada!$C$7,IF(P77=2031,Entrada!$C$9))))))</f>
        <v>47027</v>
      </c>
    </row>
    <row r="78" spans="2:17" x14ac:dyDescent="0.35">
      <c r="B78" s="12" t="s">
        <v>32</v>
      </c>
      <c r="C78" s="12" t="s">
        <v>341</v>
      </c>
      <c r="D78" s="13" t="s">
        <v>33</v>
      </c>
      <c r="E78" s="12" t="s">
        <v>8</v>
      </c>
      <c r="F78" s="13" t="s">
        <v>205</v>
      </c>
      <c r="G78" s="12" t="s">
        <v>194</v>
      </c>
      <c r="H78" s="12" t="s">
        <v>255</v>
      </c>
      <c r="I78" s="14">
        <f>VLOOKUP(B78,PDisp_DispOf!$A$2:$E$107,5,FALSE)</f>
        <v>47536</v>
      </c>
      <c r="J78" s="14">
        <f>VLOOKUP(B78,PDisp_DispOf!$A$2:$E$107,4,FALSE)</f>
        <v>2701969.53</v>
      </c>
      <c r="K78" s="14">
        <f>VLOOKUP(B78,'Query UTE Comp CC'!$A$2:$I$102,3,FALSE)</f>
        <v>49998</v>
      </c>
      <c r="L78" s="23">
        <f>VLOOKUP(B78,'Query UTE Comp CC'!$A$2:$I$102,4,FALSE)</f>
        <v>100</v>
      </c>
      <c r="M78" s="18">
        <f>VLOOKUP(B78,'Query UTE Comp CC'!$A$2:$I$102,5,FALSE)</f>
        <v>2</v>
      </c>
      <c r="N78" s="18">
        <f>VLOOKUP(B78,'Query UTE Comp CC'!$A$2:$I$102,6,FALSE)</f>
        <v>2.5</v>
      </c>
      <c r="O78" s="18">
        <f>VLOOKUP(B78,'Query UTE Comp CC'!$A$2:$I$102,8,FALSE)</f>
        <v>1433.9</v>
      </c>
      <c r="P78" s="12">
        <f>VLOOKUP(B78,Produtos!$A$2:$D$107,4,FALSE)</f>
        <v>2028</v>
      </c>
      <c r="Q78" s="32">
        <f>IF(P78=2026,Entrada!$C$3,IF(P78=2027,Entrada!$C$4,IF(P78=2028,Entrada!$C$5,IF(P78=2029,Entrada!$C$6,IF(P78=2030,Entrada!$C$7,IF(P78=2031,Entrada!$C$9))))))</f>
        <v>47027</v>
      </c>
    </row>
    <row r="79" spans="2:17" x14ac:dyDescent="0.35">
      <c r="B79" s="12" t="s">
        <v>34</v>
      </c>
      <c r="C79" s="12" t="s">
        <v>341</v>
      </c>
      <c r="D79" s="13" t="s">
        <v>35</v>
      </c>
      <c r="E79" s="12" t="s">
        <v>8</v>
      </c>
      <c r="F79" s="13" t="s">
        <v>205</v>
      </c>
      <c r="G79" s="12" t="s">
        <v>194</v>
      </c>
      <c r="H79" s="12" t="s">
        <v>255</v>
      </c>
      <c r="I79" s="14">
        <f>VLOOKUP(B79,PDisp_DispOf!$A$2:$E$107,5,FALSE)</f>
        <v>47536</v>
      </c>
      <c r="J79" s="14">
        <f>VLOOKUP(B79,PDisp_DispOf!$A$2:$E$107,4,FALSE)</f>
        <v>2701969.53</v>
      </c>
      <c r="K79" s="14">
        <f>VLOOKUP(B79,'Query UTE Comp CC'!$A$2:$I$102,3,FALSE)</f>
        <v>49998</v>
      </c>
      <c r="L79" s="23">
        <f>VLOOKUP(B79,'Query UTE Comp CC'!$A$2:$I$102,4,FALSE)</f>
        <v>100</v>
      </c>
      <c r="M79" s="18">
        <f>VLOOKUP(B79,'Query UTE Comp CC'!$A$2:$I$102,5,FALSE)</f>
        <v>2</v>
      </c>
      <c r="N79" s="18">
        <f>VLOOKUP(B79,'Query UTE Comp CC'!$A$2:$I$102,6,FALSE)</f>
        <v>2.5</v>
      </c>
      <c r="O79" s="18">
        <f>VLOOKUP(B79,'Query UTE Comp CC'!$A$2:$I$102,8,FALSE)</f>
        <v>1433.9</v>
      </c>
      <c r="P79" s="12">
        <f>VLOOKUP(B79,Produtos!$A$2:$D$107,4,FALSE)</f>
        <v>2028</v>
      </c>
      <c r="Q79" s="32">
        <f>IF(P79=2026,Entrada!$C$3,IF(P79=2027,Entrada!$C$4,IF(P79=2028,Entrada!$C$5,IF(P79=2029,Entrada!$C$6,IF(P79=2030,Entrada!$C$7,IF(P79=2031,Entrada!$C$9))))))</f>
        <v>47027</v>
      </c>
    </row>
    <row r="80" spans="2:17" x14ac:dyDescent="0.35">
      <c r="B80" s="12" t="s">
        <v>42</v>
      </c>
      <c r="C80" s="12" t="s">
        <v>341</v>
      </c>
      <c r="D80" s="13" t="s">
        <v>43</v>
      </c>
      <c r="E80" s="12" t="s">
        <v>8</v>
      </c>
      <c r="F80" s="13" t="s">
        <v>209</v>
      </c>
      <c r="G80" s="12" t="s">
        <v>210</v>
      </c>
      <c r="H80" s="12" t="s">
        <v>255</v>
      </c>
      <c r="I80" s="14">
        <f>VLOOKUP(B80,PDisp_DispOf!$A$2:$E$107,5,FALSE)</f>
        <v>18193</v>
      </c>
      <c r="J80" s="14">
        <f>VLOOKUP(B80,PDisp_DispOf!$A$2:$E$107,4,FALSE)</f>
        <v>2600000</v>
      </c>
      <c r="K80" s="14">
        <f>VLOOKUP(B80,'Query UTE Comp CC'!$A$2:$I$102,3,FALSE)</f>
        <v>20920</v>
      </c>
      <c r="L80" s="23">
        <f>VLOOKUP(B80,'Query UTE Comp CC'!$A$2:$I$102,4,FALSE)</f>
        <v>96</v>
      </c>
      <c r="M80" s="18">
        <f>VLOOKUP(B80,'Query UTE Comp CC'!$A$2:$I$102,5,FALSE)</f>
        <v>4</v>
      </c>
      <c r="N80" s="18">
        <f>VLOOKUP(B80,'Query UTE Comp CC'!$A$2:$I$102,6,FALSE)</f>
        <v>1</v>
      </c>
      <c r="O80" s="18">
        <f>VLOOKUP(B80,'Query UTE Comp CC'!$A$2:$I$102,8,FALSE)</f>
        <v>1430.89</v>
      </c>
      <c r="P80" s="12">
        <f>VLOOKUP(B80,Produtos!$A$2:$D$107,4,FALSE)</f>
        <v>2029</v>
      </c>
      <c r="Q80" s="32">
        <f>IF(P80=2026,Entrada!$C$3,IF(P80=2027,Entrada!$C$4,IF(P80=2028,Entrada!$C$5,IF(P80=2029,Entrada!$C$6,IF(P80=2030,Entrada!$C$7,IF(P80=2031,Entrada!$C$9))))))</f>
        <v>47331</v>
      </c>
    </row>
    <row r="81" spans="2:17" x14ac:dyDescent="0.35">
      <c r="B81" s="12" t="s">
        <v>48</v>
      </c>
      <c r="C81" s="12" t="s">
        <v>341</v>
      </c>
      <c r="D81" s="13" t="s">
        <v>49</v>
      </c>
      <c r="E81" s="12" t="s">
        <v>8</v>
      </c>
      <c r="F81" s="13" t="s">
        <v>215</v>
      </c>
      <c r="G81" s="12" t="s">
        <v>216</v>
      </c>
      <c r="H81" s="12" t="s">
        <v>255</v>
      </c>
      <c r="I81" s="14">
        <f>VLOOKUP(B81,PDisp_DispOf!$A$2:$E$107,5,FALSE)</f>
        <v>26779</v>
      </c>
      <c r="J81" s="14">
        <f>VLOOKUP(B81,PDisp_DispOf!$A$2:$E$107,4,FALSE)</f>
        <v>2693999.93</v>
      </c>
      <c r="K81" s="14">
        <f>VLOOKUP(B81,'Query UTE Comp CC'!$A$2:$I$102,3,FALSE)</f>
        <v>28164</v>
      </c>
      <c r="L81" s="23">
        <f>VLOOKUP(B81,'Query UTE Comp CC'!$A$2:$I$102,4,FALSE)</f>
        <v>100</v>
      </c>
      <c r="M81" s="18">
        <f>VLOOKUP(B81,'Query UTE Comp CC'!$A$2:$I$102,5,FALSE)</f>
        <v>1</v>
      </c>
      <c r="N81" s="18">
        <f>VLOOKUP(B81,'Query UTE Comp CC'!$A$2:$I$102,6,FALSE)</f>
        <v>2</v>
      </c>
      <c r="O81" s="18">
        <f>VLOOKUP(B81,'Query UTE Comp CC'!$A$2:$I$102,8,FALSE)</f>
        <v>1426.78</v>
      </c>
      <c r="P81" s="12">
        <f>VLOOKUP(B81,Produtos!$A$2:$D$107,4,FALSE)</f>
        <v>2028</v>
      </c>
      <c r="Q81" s="32">
        <f>IF(P81=2026,Entrada!$C$3,IF(P81=2027,Entrada!$C$4,IF(P81=2028,Entrada!$C$5,IF(P81=2029,Entrada!$C$6,IF(P81=2030,Entrada!$C$7,IF(P81=2031,Entrada!$C$9))))))</f>
        <v>47027</v>
      </c>
    </row>
    <row r="82" spans="2:17" x14ac:dyDescent="0.35">
      <c r="B82" s="12" t="s">
        <v>13</v>
      </c>
      <c r="C82" s="12" t="s">
        <v>341</v>
      </c>
      <c r="D82" s="13" t="s">
        <v>14</v>
      </c>
      <c r="E82" s="12" t="s">
        <v>8</v>
      </c>
      <c r="F82" s="13" t="s">
        <v>195</v>
      </c>
      <c r="G82" s="12" t="s">
        <v>196</v>
      </c>
      <c r="H82" s="12" t="s">
        <v>255</v>
      </c>
      <c r="I82" s="14">
        <f>VLOOKUP(B82,PDisp_DispOf!$A$2:$E$107,5,FALSE)</f>
        <v>250000</v>
      </c>
      <c r="J82" s="14">
        <f>VLOOKUP(B82,PDisp_DispOf!$A$2:$E$107,4,FALSE)</f>
        <v>2710000</v>
      </c>
      <c r="K82" s="14">
        <f>VLOOKUP(B82,'Query UTE Comp CC'!$A$2:$I$102,3,FALSE)</f>
        <v>284710</v>
      </c>
      <c r="L82" s="23">
        <f>VLOOKUP(B82,'Query UTE Comp CC'!$A$2:$I$102,4,FALSE)</f>
        <v>100</v>
      </c>
      <c r="M82" s="18">
        <f>VLOOKUP(B82,'Query UTE Comp CC'!$A$2:$I$102,5,FALSE)</f>
        <v>1</v>
      </c>
      <c r="N82" s="18">
        <f>VLOOKUP(B82,'Query UTE Comp CC'!$A$2:$I$102,6,FALSE)</f>
        <v>1</v>
      </c>
      <c r="O82" s="18">
        <f>VLOOKUP(B82,'Query UTE Comp CC'!$A$2:$I$102,8,FALSE)</f>
        <v>1433.91</v>
      </c>
      <c r="P82" s="12">
        <f>VLOOKUP(B82,Produtos!$A$2:$D$107,4,FALSE)</f>
        <v>2028</v>
      </c>
      <c r="Q82" s="32">
        <f>IF(P82=2026,Entrada!$C$3,IF(P82=2027,Entrada!$C$4,IF(P82=2028,Entrada!$C$5,IF(P82=2029,Entrada!$C$6,IF(P82=2030,Entrada!$C$7,IF(P82=2031,Entrada!$C$9))))))</f>
        <v>47027</v>
      </c>
    </row>
    <row r="83" spans="2:17" x14ac:dyDescent="0.35">
      <c r="B83" s="12" t="s">
        <v>24</v>
      </c>
      <c r="C83" s="12" t="s">
        <v>341</v>
      </c>
      <c r="D83" s="13" t="s">
        <v>25</v>
      </c>
      <c r="E83" s="12" t="s">
        <v>8</v>
      </c>
      <c r="F83" s="13" t="s">
        <v>203</v>
      </c>
      <c r="G83" s="12" t="s">
        <v>202</v>
      </c>
      <c r="H83" s="12" t="s">
        <v>255</v>
      </c>
      <c r="I83" s="14">
        <f>VLOOKUP(B83,PDisp_DispOf!$A$2:$E$107,5,FALSE)</f>
        <v>4610</v>
      </c>
      <c r="J83" s="14">
        <f>VLOOKUP(B83,PDisp_DispOf!$A$2:$E$107,4,FALSE)</f>
        <v>2700221.65</v>
      </c>
      <c r="K83" s="14">
        <f>VLOOKUP(B83,'Query UTE Comp CC'!$A$2:$I$102,3,FALSE)</f>
        <v>5000</v>
      </c>
      <c r="L83" s="23">
        <f>VLOOKUP(B83,'Query UTE Comp CC'!$A$2:$I$102,4,FALSE)</f>
        <v>100</v>
      </c>
      <c r="M83" s="18">
        <f>VLOOKUP(B83,'Query UTE Comp CC'!$A$2:$I$102,5,FALSE)</f>
        <v>3</v>
      </c>
      <c r="N83" s="18">
        <f>VLOOKUP(B83,'Query UTE Comp CC'!$A$2:$I$102,6,FALSE)</f>
        <v>3</v>
      </c>
      <c r="O83" s="18">
        <f>VLOOKUP(B83,'Query UTE Comp CC'!$A$2:$I$102,8,FALSE)</f>
        <v>1250</v>
      </c>
      <c r="P83" s="12">
        <f>VLOOKUP(B83,Produtos!$A$2:$D$107,4,FALSE)</f>
        <v>2028</v>
      </c>
      <c r="Q83" s="32">
        <f>IF(P83=2026,Entrada!$C$3,IF(P83=2027,Entrada!$C$4,IF(P83=2028,Entrada!$C$5,IF(P83=2029,Entrada!$C$6,IF(P83=2030,Entrada!$C$7,IF(P83=2031,Entrada!$C$9))))))</f>
        <v>47027</v>
      </c>
    </row>
    <row r="84" spans="2:17" x14ac:dyDescent="0.35">
      <c r="B84" s="12" t="s">
        <v>26</v>
      </c>
      <c r="C84" s="12" t="s">
        <v>341</v>
      </c>
      <c r="D84" s="13" t="s">
        <v>27</v>
      </c>
      <c r="E84" s="12" t="s">
        <v>8</v>
      </c>
      <c r="F84" s="13" t="s">
        <v>204</v>
      </c>
      <c r="G84" s="12" t="s">
        <v>202</v>
      </c>
      <c r="H84" s="12" t="s">
        <v>255</v>
      </c>
      <c r="I84" s="14">
        <f>VLOOKUP(B84,PDisp_DispOf!$A$2:$E$107,5,FALSE)</f>
        <v>4610</v>
      </c>
      <c r="J84" s="14">
        <f>VLOOKUP(B84,PDisp_DispOf!$A$2:$E$107,4,FALSE)</f>
        <v>2700221.65</v>
      </c>
      <c r="K84" s="14">
        <f>VLOOKUP(B84,'Query UTE Comp CC'!$A$2:$I$102,3,FALSE)</f>
        <v>5000</v>
      </c>
      <c r="L84" s="23">
        <f>VLOOKUP(B84,'Query UTE Comp CC'!$A$2:$I$102,4,FALSE)</f>
        <v>100</v>
      </c>
      <c r="M84" s="18">
        <f>VLOOKUP(B84,'Query UTE Comp CC'!$A$2:$I$102,5,FALSE)</f>
        <v>3</v>
      </c>
      <c r="N84" s="18">
        <f>VLOOKUP(B84,'Query UTE Comp CC'!$A$2:$I$102,6,FALSE)</f>
        <v>3</v>
      </c>
      <c r="O84" s="18">
        <f>VLOOKUP(B84,'Query UTE Comp CC'!$A$2:$I$102,8,FALSE)</f>
        <v>1250</v>
      </c>
      <c r="P84" s="12">
        <f>VLOOKUP(B84,Produtos!$A$2:$D$107,4,FALSE)</f>
        <v>2028</v>
      </c>
      <c r="Q84" s="32">
        <f>IF(P84=2026,Entrada!$C$3,IF(P84=2027,Entrada!$C$4,IF(P84=2028,Entrada!$C$5,IF(P84=2029,Entrada!$C$6,IF(P84=2030,Entrada!$C$7,IF(P84=2031,Entrada!$C$9))))))</f>
        <v>47027</v>
      </c>
    </row>
    <row r="85" spans="2:17" x14ac:dyDescent="0.35">
      <c r="B85" s="12" t="s">
        <v>40</v>
      </c>
      <c r="C85" s="12" t="s">
        <v>341</v>
      </c>
      <c r="D85" s="13" t="s">
        <v>41</v>
      </c>
      <c r="E85" s="12" t="s">
        <v>8</v>
      </c>
      <c r="F85" s="13" t="s">
        <v>193</v>
      </c>
      <c r="G85" s="12" t="s">
        <v>194</v>
      </c>
      <c r="H85" s="12" t="s">
        <v>255</v>
      </c>
      <c r="I85" s="14">
        <f>VLOOKUP(B85,PDisp_DispOf!$A$2:$E$107,5,FALSE)</f>
        <v>17671</v>
      </c>
      <c r="J85" s="14">
        <f>VLOOKUP(B85,PDisp_DispOf!$A$2:$E$107,4,FALSE)</f>
        <v>2678544.02</v>
      </c>
      <c r="K85" s="14">
        <f>VLOOKUP(B85,'Query UTE Comp CC'!$A$2:$I$102,3,FALSE)</f>
        <v>18720</v>
      </c>
      <c r="L85" s="23">
        <f>VLOOKUP(B85,'Query UTE Comp CC'!$A$2:$I$102,4,FALSE)</f>
        <v>100</v>
      </c>
      <c r="M85" s="18">
        <f>VLOOKUP(B85,'Query UTE Comp CC'!$A$2:$I$102,5,FALSE)</f>
        <v>1.5</v>
      </c>
      <c r="N85" s="18">
        <f>VLOOKUP(B85,'Query UTE Comp CC'!$A$2:$I$102,6,FALSE)</f>
        <v>2.5</v>
      </c>
      <c r="O85" s="18">
        <f>VLOOKUP(B85,'Query UTE Comp CC'!$A$2:$I$102,8,FALSE)</f>
        <v>1199.06</v>
      </c>
      <c r="P85" s="12">
        <f>VLOOKUP(B85,Produtos!$A$2:$D$107,4,FALSE)</f>
        <v>2029</v>
      </c>
      <c r="Q85" s="32">
        <f>IF(P85=2026,Entrada!$C$3,IF(P85=2027,Entrada!$C$4,IF(P85=2028,Entrada!$C$5,IF(P85=2029,Entrada!$C$6,IF(P85=2030,Entrada!$C$7,IF(P85=2031,Entrada!$C$9))))))</f>
        <v>47331</v>
      </c>
    </row>
    <row r="86" spans="2:17" x14ac:dyDescent="0.35">
      <c r="B86" s="12" t="s">
        <v>46</v>
      </c>
      <c r="C86" s="12" t="s">
        <v>341</v>
      </c>
      <c r="D86" s="13" t="s">
        <v>47</v>
      </c>
      <c r="E86" s="12" t="s">
        <v>8</v>
      </c>
      <c r="F86" s="13" t="s">
        <v>213</v>
      </c>
      <c r="G86" s="12" t="s">
        <v>214</v>
      </c>
      <c r="H86" s="12" t="s">
        <v>255</v>
      </c>
      <c r="I86" s="14">
        <f>VLOOKUP(B86,PDisp_DispOf!$A$2:$E$107,5,FALSE)</f>
        <v>26779</v>
      </c>
      <c r="J86" s="14">
        <f>VLOOKUP(B86,PDisp_DispOf!$A$2:$E$107,4,FALSE)</f>
        <v>2693999.93</v>
      </c>
      <c r="K86" s="14">
        <f>VLOOKUP(B86,'Query UTE Comp CC'!$A$2:$I$102,3,FALSE)</f>
        <v>28164</v>
      </c>
      <c r="L86" s="23">
        <f>VLOOKUP(B86,'Query UTE Comp CC'!$A$2:$I$102,4,FALSE)</f>
        <v>100</v>
      </c>
      <c r="M86" s="18">
        <f>VLOOKUP(B86,'Query UTE Comp CC'!$A$2:$I$102,5,FALSE)</f>
        <v>1</v>
      </c>
      <c r="N86" s="18">
        <f>VLOOKUP(B86,'Query UTE Comp CC'!$A$2:$I$102,6,FALSE)</f>
        <v>2</v>
      </c>
      <c r="O86" s="18">
        <f>VLOOKUP(B86,'Query UTE Comp CC'!$A$2:$I$102,8,FALSE)</f>
        <v>1426.78</v>
      </c>
      <c r="P86" s="12">
        <f>VLOOKUP(B86,Produtos!$A$2:$D$107,4,FALSE)</f>
        <v>2028</v>
      </c>
      <c r="Q86" s="32">
        <f>IF(P86=2026,Entrada!$C$3,IF(P86=2027,Entrada!$C$4,IF(P86=2028,Entrada!$C$5,IF(P86=2029,Entrada!$C$6,IF(P86=2030,Entrada!$C$7,IF(P86=2031,Entrada!$C$9))))))</f>
        <v>47027</v>
      </c>
    </row>
    <row r="87" spans="2:17" x14ac:dyDescent="0.35">
      <c r="B87" s="12" t="s">
        <v>128</v>
      </c>
      <c r="C87" s="12" t="s">
        <v>341</v>
      </c>
      <c r="D87" s="13" t="s">
        <v>129</v>
      </c>
      <c r="E87" s="12" t="s">
        <v>8</v>
      </c>
      <c r="F87" s="13" t="s">
        <v>235</v>
      </c>
      <c r="G87" s="12" t="s">
        <v>207</v>
      </c>
      <c r="H87" s="12" t="s">
        <v>255</v>
      </c>
      <c r="I87" s="14">
        <f>VLOOKUP(B87,PDisp_DispOf!$A$2:$E$107,5,FALSE)</f>
        <v>55000</v>
      </c>
      <c r="J87" s="14">
        <f>VLOOKUP(B87,PDisp_DispOf!$A$2:$E$107,4,FALSE)</f>
        <v>2750000</v>
      </c>
      <c r="K87" s="14">
        <f>VLOOKUP(B87,'Query UTE Comp CC'!$A$2:$I$102,3,FALSE)</f>
        <v>112902</v>
      </c>
      <c r="L87" s="23">
        <f>VLOOKUP(B87,'Query UTE Comp CC'!$A$2:$I$102,4,FALSE)</f>
        <v>100</v>
      </c>
      <c r="M87" s="18">
        <f>VLOOKUP(B87,'Query UTE Comp CC'!$A$2:$I$102,5,FALSE)</f>
        <v>1</v>
      </c>
      <c r="N87" s="18">
        <f>VLOOKUP(B87,'Query UTE Comp CC'!$A$2:$I$102,6,FALSE)</f>
        <v>2</v>
      </c>
      <c r="O87" s="18">
        <f>VLOOKUP(B87,'Query UTE Comp CC'!$A$2:$I$102,8,FALSE)</f>
        <v>1432.98</v>
      </c>
      <c r="P87" s="12">
        <f>VLOOKUP(B87,Produtos!$A$2:$D$107,4,FALSE)</f>
        <v>2029</v>
      </c>
      <c r="Q87" s="32">
        <f>IF(P87=2026,Entrada!$C$3,IF(P87=2027,Entrada!$C$4,IF(P87=2028,Entrada!$C$5,IF(P87=2029,Entrada!$C$6,IF(P87=2030,Entrada!$C$7,IF(P87=2031,Entrada!$C$9))))))</f>
        <v>47331</v>
      </c>
    </row>
    <row r="88" spans="2:17" x14ac:dyDescent="0.35">
      <c r="B88" s="12" t="s">
        <v>96</v>
      </c>
      <c r="C88" s="12" t="s">
        <v>341</v>
      </c>
      <c r="D88" s="13" t="s">
        <v>97</v>
      </c>
      <c r="E88" s="12" t="s">
        <v>8</v>
      </c>
      <c r="F88" s="13" t="s">
        <v>223</v>
      </c>
      <c r="G88" s="12" t="s">
        <v>224</v>
      </c>
      <c r="H88" s="12" t="s">
        <v>256</v>
      </c>
      <c r="I88" s="14">
        <f>VLOOKUP(B88,PDisp_DispOf!$A$2:$E$107,5,FALSE)</f>
        <v>47957</v>
      </c>
      <c r="J88" s="14">
        <f>VLOOKUP(B88,PDisp_DispOf!$A$2:$E$107,4,FALSE)</f>
        <v>2861099.99</v>
      </c>
      <c r="K88" s="14">
        <f>VLOOKUP(B88,'Query UTE Comp CC'!$A$2:$I$102,3,FALSE)</f>
        <v>51676</v>
      </c>
      <c r="L88" s="23">
        <f>VLOOKUP(B88,'Query UTE Comp CC'!$A$2:$I$102,4,FALSE)</f>
        <v>100</v>
      </c>
      <c r="M88" s="18">
        <f>VLOOKUP(B88,'Query UTE Comp CC'!$A$2:$I$102,5,FALSE)</f>
        <v>1</v>
      </c>
      <c r="N88" s="18">
        <f>VLOOKUP(B88,'Query UTE Comp CC'!$A$2:$I$102,6,FALSE)</f>
        <v>1</v>
      </c>
      <c r="O88" s="18">
        <f>VLOOKUP(B88,'Query UTE Comp CC'!$A$2:$I$102,8,FALSE)</f>
        <v>1433.92</v>
      </c>
      <c r="P88" s="12">
        <f>VLOOKUP(B88,Produtos!$A$2:$D$107,4,FALSE)</f>
        <v>2029</v>
      </c>
      <c r="Q88" s="32">
        <f>IF(P88=2026,Entrada!$C$3,IF(P88=2027,Entrada!$C$4,IF(P88=2028,Entrada!$C$5,IF(P88=2029,Entrada!$C$6,IF(P88=2030,Entrada!$C$7,IF(P88=2031,Entrada!$C$9))))))</f>
        <v>47331</v>
      </c>
    </row>
    <row r="89" spans="2:17" x14ac:dyDescent="0.35">
      <c r="B89" s="12" t="s">
        <v>154</v>
      </c>
      <c r="C89" s="12" t="s">
        <v>341</v>
      </c>
      <c r="D89" s="13" t="s">
        <v>155</v>
      </c>
      <c r="E89" s="12" t="s">
        <v>8</v>
      </c>
      <c r="F89" s="13" t="s">
        <v>155</v>
      </c>
      <c r="G89" s="12" t="s">
        <v>210</v>
      </c>
      <c r="H89" s="12" t="s">
        <v>256</v>
      </c>
      <c r="I89" s="14">
        <f>VLOOKUP(B89,PDisp_DispOf!$A$2:$E$107,5,FALSE)</f>
        <v>91314</v>
      </c>
      <c r="J89" s="14">
        <f>VLOOKUP(B89,PDisp_DispOf!$A$2:$E$107,4,FALSE)</f>
        <v>2541471.3199999998</v>
      </c>
      <c r="K89" s="14">
        <f>VLOOKUP(B89,'Query UTE Comp CC'!$A$2:$I$102,3,FALSE)</f>
        <v>96000</v>
      </c>
      <c r="L89" s="23">
        <f>VLOOKUP(B89,'Query UTE Comp CC'!$A$2:$I$102,4,FALSE)</f>
        <v>100</v>
      </c>
      <c r="M89" s="18">
        <f>VLOOKUP(B89,'Query UTE Comp CC'!$A$2:$I$102,5,FALSE)</f>
        <v>0.5</v>
      </c>
      <c r="N89" s="18">
        <f>VLOOKUP(B89,'Query UTE Comp CC'!$A$2:$I$102,6,FALSE)</f>
        <v>1</v>
      </c>
      <c r="O89" s="18">
        <f>VLOOKUP(B89,'Query UTE Comp CC'!$A$2:$I$102,8,FALSE)</f>
        <v>1433</v>
      </c>
      <c r="P89" s="12">
        <f>VLOOKUP(B89,Produtos!$A$2:$D$107,4,FALSE)</f>
        <v>2028</v>
      </c>
      <c r="Q89" s="32">
        <f>IF(P89=2026,Entrada!$C$3,IF(P89=2027,Entrada!$C$4,IF(P89=2028,Entrada!$C$5,IF(P89=2029,Entrada!$C$6,IF(P89=2030,Entrada!$C$7,IF(P89=2031,Entrada!$C$9))))))</f>
        <v>47027</v>
      </c>
    </row>
    <row r="90" spans="2:17" x14ac:dyDescent="0.35">
      <c r="B90" s="12" t="s">
        <v>156</v>
      </c>
      <c r="C90" s="12" t="s">
        <v>341</v>
      </c>
      <c r="D90" s="13" t="s">
        <v>157</v>
      </c>
      <c r="E90" s="12" t="s">
        <v>8</v>
      </c>
      <c r="F90" s="13" t="s">
        <v>155</v>
      </c>
      <c r="G90" s="12" t="s">
        <v>210</v>
      </c>
      <c r="H90" s="12" t="s">
        <v>256</v>
      </c>
      <c r="I90" s="14">
        <f>VLOOKUP(B90,PDisp_DispOf!$A$2:$E$107,5,FALSE)</f>
        <v>92000</v>
      </c>
      <c r="J90" s="14">
        <f>VLOOKUP(B90,PDisp_DispOf!$A$2:$E$107,4,FALSE)</f>
        <v>2700000.27</v>
      </c>
      <c r="K90" s="14">
        <f>VLOOKUP(B90,'Query UTE Comp CC'!$A$2:$I$102,3,FALSE)</f>
        <v>97520</v>
      </c>
      <c r="L90" s="23">
        <f>VLOOKUP(B90,'Query UTE Comp CC'!$A$2:$I$102,4,FALSE)</f>
        <v>100</v>
      </c>
      <c r="M90" s="18">
        <f>VLOOKUP(B90,'Query UTE Comp CC'!$A$2:$I$102,5,FALSE)</f>
        <v>1.73</v>
      </c>
      <c r="N90" s="18">
        <f>VLOOKUP(B90,'Query UTE Comp CC'!$A$2:$I$102,6,FALSE)</f>
        <v>1.01</v>
      </c>
      <c r="O90" s="18">
        <f>VLOOKUP(B90,'Query UTE Comp CC'!$A$2:$I$102,8,FALSE)</f>
        <v>1433.92</v>
      </c>
      <c r="P90" s="12">
        <f>VLOOKUP(B90,Produtos!$A$2:$D$107,4,FALSE)</f>
        <v>2028</v>
      </c>
      <c r="Q90" s="32">
        <f>IF(P90=2026,Entrada!$C$3,IF(P90=2027,Entrada!$C$4,IF(P90=2028,Entrada!$C$5,IF(P90=2029,Entrada!$C$6,IF(P90=2030,Entrada!$C$7,IF(P90=2031,Entrada!$C$9))))))</f>
        <v>47027</v>
      </c>
    </row>
    <row r="91" spans="2:17" x14ac:dyDescent="0.35">
      <c r="B91" s="12" t="s">
        <v>98</v>
      </c>
      <c r="C91" s="12" t="s">
        <v>341</v>
      </c>
      <c r="D91" s="13" t="s">
        <v>99</v>
      </c>
      <c r="E91" s="12" t="s">
        <v>8</v>
      </c>
      <c r="F91" s="13" t="s">
        <v>223</v>
      </c>
      <c r="G91" s="12" t="s">
        <v>224</v>
      </c>
      <c r="H91" s="12" t="s">
        <v>256</v>
      </c>
      <c r="I91" s="14">
        <f>VLOOKUP(B91,PDisp_DispOf!$A$2:$E$107,5,FALSE)</f>
        <v>47957</v>
      </c>
      <c r="J91" s="14">
        <f>VLOOKUP(B91,PDisp_DispOf!$A$2:$E$107,4,FALSE)</f>
        <v>2861099.99</v>
      </c>
      <c r="K91" s="14">
        <f>VLOOKUP(B91,'Query UTE Comp CC'!$A$2:$I$102,3,FALSE)</f>
        <v>51676</v>
      </c>
      <c r="L91" s="23">
        <f>VLOOKUP(B91,'Query UTE Comp CC'!$A$2:$I$102,4,FALSE)</f>
        <v>100</v>
      </c>
      <c r="M91" s="18">
        <f>VLOOKUP(B91,'Query UTE Comp CC'!$A$2:$I$102,5,FALSE)</f>
        <v>1</v>
      </c>
      <c r="N91" s="18">
        <f>VLOOKUP(B91,'Query UTE Comp CC'!$A$2:$I$102,6,FALSE)</f>
        <v>1</v>
      </c>
      <c r="O91" s="18">
        <f>VLOOKUP(B91,'Query UTE Comp CC'!$A$2:$I$102,8,FALSE)</f>
        <v>1433.92</v>
      </c>
      <c r="P91" s="12">
        <f>VLOOKUP(B91,Produtos!$A$2:$D$107,4,FALSE)</f>
        <v>2029</v>
      </c>
      <c r="Q91" s="32">
        <f>IF(P91=2026,Entrada!$C$3,IF(P91=2027,Entrada!$C$4,IF(P91=2028,Entrada!$C$5,IF(P91=2029,Entrada!$C$6,IF(P91=2030,Entrada!$C$7,IF(P91=2031,Entrada!$C$9))))))</f>
        <v>47331</v>
      </c>
    </row>
    <row r="92" spans="2:17" x14ac:dyDescent="0.35">
      <c r="B92" s="12" t="s">
        <v>100</v>
      </c>
      <c r="C92" s="12" t="s">
        <v>341</v>
      </c>
      <c r="D92" s="13" t="s">
        <v>101</v>
      </c>
      <c r="E92" s="12" t="s">
        <v>8</v>
      </c>
      <c r="F92" s="13" t="s">
        <v>223</v>
      </c>
      <c r="G92" s="12" t="s">
        <v>224</v>
      </c>
      <c r="H92" s="12" t="s">
        <v>256</v>
      </c>
      <c r="I92" s="14">
        <f>VLOOKUP(B92,PDisp_DispOf!$A$2:$E$107,5,FALSE)</f>
        <v>48092</v>
      </c>
      <c r="J92" s="14">
        <f>VLOOKUP(B92,PDisp_DispOf!$A$2:$E$107,4,FALSE)</f>
        <v>2702013.35</v>
      </c>
      <c r="K92" s="14">
        <f>VLOOKUP(B92,'Query UTE Comp CC'!$A$2:$I$102,3,FALSE)</f>
        <v>51676</v>
      </c>
      <c r="L92" s="23">
        <f>VLOOKUP(B92,'Query UTE Comp CC'!$A$2:$I$102,4,FALSE)</f>
        <v>100</v>
      </c>
      <c r="M92" s="18">
        <f>VLOOKUP(B92,'Query UTE Comp CC'!$A$2:$I$102,5,FALSE)</f>
        <v>1</v>
      </c>
      <c r="N92" s="18">
        <f>VLOOKUP(B92,'Query UTE Comp CC'!$A$2:$I$102,6,FALSE)</f>
        <v>1</v>
      </c>
      <c r="O92" s="18">
        <f>VLOOKUP(B92,'Query UTE Comp CC'!$A$2:$I$102,8,FALSE)</f>
        <v>1433.92</v>
      </c>
      <c r="P92" s="12">
        <f>VLOOKUP(B92,Produtos!$A$2:$D$107,4,FALSE)</f>
        <v>2028</v>
      </c>
      <c r="Q92" s="32">
        <f>IF(P92=2026,Entrada!$C$3,IF(P92=2027,Entrada!$C$4,IF(P92=2028,Entrada!$C$5,IF(P92=2029,Entrada!$C$6,IF(P92=2030,Entrada!$C$7,IF(P92=2031,Entrada!$C$9))))))</f>
        <v>47027</v>
      </c>
    </row>
    <row r="93" spans="2:17" x14ac:dyDescent="0.35">
      <c r="B93" s="12" t="s">
        <v>170</v>
      </c>
      <c r="C93" s="12" t="s">
        <v>341</v>
      </c>
      <c r="D93" s="13" t="s">
        <v>171</v>
      </c>
      <c r="E93" s="12" t="s">
        <v>8</v>
      </c>
      <c r="F93" s="13" t="s">
        <v>243</v>
      </c>
      <c r="G93" s="12" t="s">
        <v>244</v>
      </c>
      <c r="H93" s="12" t="s">
        <v>256</v>
      </c>
      <c r="I93" s="14">
        <f>VLOOKUP(B93,PDisp_DispOf!$A$2:$E$107,5,FALSE)</f>
        <v>279319</v>
      </c>
      <c r="J93" s="14">
        <f>VLOOKUP(B93,PDisp_DispOf!$A$2:$E$107,4,FALSE)</f>
        <v>2702980</v>
      </c>
      <c r="K93" s="14">
        <f>VLOOKUP(B93,'Query UTE Comp CC'!$A$2:$I$102,3,FALSE)</f>
        <v>291018</v>
      </c>
      <c r="L93" s="23">
        <f>VLOOKUP(B93,'Query UTE Comp CC'!$A$2:$I$102,4,FALSE)</f>
        <v>100</v>
      </c>
      <c r="M93" s="18">
        <f>VLOOKUP(B93,'Query UTE Comp CC'!$A$2:$I$102,5,FALSE)</f>
        <v>1</v>
      </c>
      <c r="N93" s="18">
        <f>VLOOKUP(B93,'Query UTE Comp CC'!$A$2:$I$102,6,FALSE)</f>
        <v>1</v>
      </c>
      <c r="O93" s="18">
        <f>VLOOKUP(B93,'Query UTE Comp CC'!$A$2:$I$102,8,FALSE)</f>
        <v>1433</v>
      </c>
      <c r="P93" s="12">
        <f>VLOOKUP(B93,Produtos!$A$2:$D$107,4,FALSE)</f>
        <v>2028</v>
      </c>
      <c r="Q93" s="32">
        <f>IF(P93=2026,Entrada!$C$3,IF(P93=2027,Entrada!$C$4,IF(P93=2028,Entrada!$C$5,IF(P93=2029,Entrada!$C$6,IF(P93=2030,Entrada!$C$7,IF(P93=2031,Entrada!$C$9))))))</f>
        <v>47027</v>
      </c>
    </row>
    <row r="94" spans="2:17" x14ac:dyDescent="0.35">
      <c r="B94" s="12" t="s">
        <v>146</v>
      </c>
      <c r="C94" s="12" t="s">
        <v>341</v>
      </c>
      <c r="D94" s="13" t="s">
        <v>147</v>
      </c>
      <c r="E94" s="12" t="s">
        <v>8</v>
      </c>
      <c r="F94" s="13" t="s">
        <v>240</v>
      </c>
      <c r="G94" s="12" t="s">
        <v>234</v>
      </c>
      <c r="H94" s="12" t="s">
        <v>256</v>
      </c>
      <c r="I94" s="14">
        <f>VLOOKUP(B94,PDisp_DispOf!$A$2:$E$107,5,FALSE)</f>
        <v>250000</v>
      </c>
      <c r="J94" s="14">
        <f>VLOOKUP(B94,PDisp_DispOf!$A$2:$E$107,4,FALSE)</f>
        <v>2760000</v>
      </c>
      <c r="K94" s="14">
        <f>VLOOKUP(B94,'Query UTE Comp CC'!$A$2:$I$102,3,FALSE)</f>
        <v>265390</v>
      </c>
      <c r="L94" s="23">
        <f>VLOOKUP(B94,'Query UTE Comp CC'!$A$2:$I$102,4,FALSE)</f>
        <v>100</v>
      </c>
      <c r="M94" s="18">
        <f>VLOOKUP(B94,'Query UTE Comp CC'!$A$2:$I$102,5,FALSE)</f>
        <v>1.05</v>
      </c>
      <c r="N94" s="18">
        <f>VLOOKUP(B94,'Query UTE Comp CC'!$A$2:$I$102,6,FALSE)</f>
        <v>2.1</v>
      </c>
      <c r="O94" s="18">
        <f>VLOOKUP(B94,'Query UTE Comp CC'!$A$2:$I$102,8,FALSE)</f>
        <v>1432.92</v>
      </c>
      <c r="P94" s="12">
        <f>VLOOKUP(B94,Produtos!$A$2:$D$107,4,FALSE)</f>
        <v>2029</v>
      </c>
      <c r="Q94" s="32">
        <f>IF(P94=2026,Entrada!$C$3,IF(P94=2027,Entrada!$C$4,IF(P94=2028,Entrada!$C$5,IF(P94=2029,Entrada!$C$6,IF(P94=2030,Entrada!$C$7,IF(P94=2031,Entrada!$C$9))))))</f>
        <v>47331</v>
      </c>
    </row>
    <row r="95" spans="2:17" x14ac:dyDescent="0.35">
      <c r="B95" s="12" t="s">
        <v>44</v>
      </c>
      <c r="C95" s="12" t="s">
        <v>341</v>
      </c>
      <c r="D95" s="13" t="s">
        <v>45</v>
      </c>
      <c r="E95" s="12" t="s">
        <v>8</v>
      </c>
      <c r="F95" s="13" t="s">
        <v>211</v>
      </c>
      <c r="G95" s="12" t="s">
        <v>212</v>
      </c>
      <c r="H95" s="12" t="s">
        <v>256</v>
      </c>
      <c r="I95" s="14">
        <f>VLOOKUP(B95,PDisp_DispOf!$A$2:$E$107,5,FALSE)</f>
        <v>88245</v>
      </c>
      <c r="J95" s="14">
        <f>VLOOKUP(B95,PDisp_DispOf!$A$2:$E$107,4,FALSE)</f>
        <v>2735000</v>
      </c>
      <c r="K95" s="14">
        <f>VLOOKUP(B95,'Query UTE Comp CC'!$A$2:$I$102,3,FALSE)</f>
        <v>93017</v>
      </c>
      <c r="L95" s="23">
        <f>VLOOKUP(B95,'Query UTE Comp CC'!$A$2:$I$102,4,FALSE)</f>
        <v>100</v>
      </c>
      <c r="M95" s="18">
        <f>VLOOKUP(B95,'Query UTE Comp CC'!$A$2:$I$102,5,FALSE)</f>
        <v>1.5</v>
      </c>
      <c r="N95" s="18">
        <f>VLOOKUP(B95,'Query UTE Comp CC'!$A$2:$I$102,6,FALSE)</f>
        <v>1.5</v>
      </c>
      <c r="O95" s="18">
        <f>VLOOKUP(B95,'Query UTE Comp CC'!$A$2:$I$102,8,FALSE)</f>
        <v>1432.05</v>
      </c>
      <c r="P95" s="12">
        <f>VLOOKUP(B95,Produtos!$A$2:$D$107,4,FALSE)</f>
        <v>2029</v>
      </c>
      <c r="Q95" s="32">
        <f>IF(P95=2026,Entrada!$C$3,IF(P95=2027,Entrada!$C$4,IF(P95=2028,Entrada!$C$5,IF(P95=2029,Entrada!$C$6,IF(P95=2030,Entrada!$C$7,IF(P95=2031,Entrada!$C$9))))))</f>
        <v>47331</v>
      </c>
    </row>
    <row r="96" spans="2:17" x14ac:dyDescent="0.35">
      <c r="B96" s="12" t="s">
        <v>160</v>
      </c>
      <c r="C96" s="12" t="s">
        <v>341</v>
      </c>
      <c r="D96" s="13" t="s">
        <v>161</v>
      </c>
      <c r="E96" s="12" t="s">
        <v>8</v>
      </c>
      <c r="F96" s="13" t="s">
        <v>243</v>
      </c>
      <c r="G96" s="12" t="s">
        <v>244</v>
      </c>
      <c r="H96" s="12" t="s">
        <v>256</v>
      </c>
      <c r="I96" s="14">
        <f>VLOOKUP(B96,PDisp_DispOf!$A$2:$E$107,5,FALSE)</f>
        <v>53766</v>
      </c>
      <c r="J96" s="14">
        <f>VLOOKUP(B96,PDisp_DispOf!$A$2:$E$107,4,FALSE)</f>
        <v>2702989.98</v>
      </c>
      <c r="K96" s="14">
        <f>VLOOKUP(B96,'Query UTE Comp CC'!$A$2:$I$102,3,FALSE)</f>
        <v>55872</v>
      </c>
      <c r="L96" s="23">
        <f>VLOOKUP(B96,'Query UTE Comp CC'!$A$2:$I$102,4,FALSE)</f>
        <v>100</v>
      </c>
      <c r="M96" s="18">
        <f>VLOOKUP(B96,'Query UTE Comp CC'!$A$2:$I$102,5,FALSE)</f>
        <v>1</v>
      </c>
      <c r="N96" s="18">
        <f>VLOOKUP(B96,'Query UTE Comp CC'!$A$2:$I$102,6,FALSE)</f>
        <v>1</v>
      </c>
      <c r="O96" s="18">
        <f>VLOOKUP(B96,'Query UTE Comp CC'!$A$2:$I$102,8,FALSE)</f>
        <v>1433</v>
      </c>
      <c r="P96" s="12">
        <f>VLOOKUP(B96,Produtos!$A$2:$D$107,4,FALSE)</f>
        <v>2028</v>
      </c>
      <c r="Q96" s="32">
        <f>IF(P96=2026,Entrada!$C$3,IF(P96=2027,Entrada!$C$4,IF(P96=2028,Entrada!$C$5,IF(P96=2029,Entrada!$C$6,IF(P96=2030,Entrada!$C$7,IF(P96=2031,Entrada!$C$9))))))</f>
        <v>47027</v>
      </c>
    </row>
    <row r="97" spans="2:17" x14ac:dyDescent="0.35">
      <c r="B97" s="12" t="s">
        <v>86</v>
      </c>
      <c r="C97" s="12" t="s">
        <v>341</v>
      </c>
      <c r="D97" s="13" t="s">
        <v>87</v>
      </c>
      <c r="E97" s="12" t="s">
        <v>8</v>
      </c>
      <c r="F97" s="13" t="s">
        <v>227</v>
      </c>
      <c r="G97" s="12" t="s">
        <v>207</v>
      </c>
      <c r="H97" s="12" t="s">
        <v>256</v>
      </c>
      <c r="I97" s="14">
        <f>VLOOKUP(B97,PDisp_DispOf!$A$2:$E$107,5,FALSE)</f>
        <v>166262</v>
      </c>
      <c r="J97" s="14">
        <f>VLOOKUP(B97,PDisp_DispOf!$A$2:$E$107,4,FALSE)</f>
        <v>2690434</v>
      </c>
      <c r="K97" s="14">
        <f>VLOOKUP(B97,'Query UTE Comp CC'!$A$2:$I$102,3,FALSE)</f>
        <v>179938</v>
      </c>
      <c r="L97" s="23">
        <f>VLOOKUP(B97,'Query UTE Comp CC'!$A$2:$I$102,4,FALSE)</f>
        <v>100</v>
      </c>
      <c r="M97" s="18">
        <f>VLOOKUP(B97,'Query UTE Comp CC'!$A$2:$I$102,5,FALSE)</f>
        <v>2</v>
      </c>
      <c r="N97" s="18">
        <f>VLOOKUP(B97,'Query UTE Comp CC'!$A$2:$I$102,6,FALSE)</f>
        <v>2</v>
      </c>
      <c r="O97" s="18">
        <f>VLOOKUP(B97,'Query UTE Comp CC'!$A$2:$I$102,8,FALSE)</f>
        <v>1433.06</v>
      </c>
      <c r="P97" s="12">
        <f>VLOOKUP(B97,Produtos!$A$2:$D$107,4,FALSE)</f>
        <v>2028</v>
      </c>
      <c r="Q97" s="32">
        <f>IF(P97=2026,Entrada!$C$3,IF(P97=2027,Entrada!$C$4,IF(P97=2028,Entrada!$C$5,IF(P97=2029,Entrada!$C$6,IF(P97=2030,Entrada!$C$7,IF(P97=2031,Entrada!$C$9))))))</f>
        <v>47027</v>
      </c>
    </row>
    <row r="98" spans="2:17" x14ac:dyDescent="0.35">
      <c r="B98" s="12" t="s">
        <v>64</v>
      </c>
      <c r="C98" s="12" t="s">
        <v>341</v>
      </c>
      <c r="D98" s="13" t="s">
        <v>65</v>
      </c>
      <c r="E98" s="12" t="s">
        <v>8</v>
      </c>
      <c r="F98" s="13" t="s">
        <v>220</v>
      </c>
      <c r="G98" s="12" t="s">
        <v>202</v>
      </c>
      <c r="H98" s="12" t="s">
        <v>256</v>
      </c>
      <c r="I98" s="14">
        <f>VLOOKUP(B98,PDisp_DispOf!$A$2:$E$107,5,FALSE)</f>
        <v>701514</v>
      </c>
      <c r="J98" s="14">
        <f>VLOOKUP(B98,PDisp_DispOf!$A$2:$E$107,4,FALSE)</f>
        <v>2420338.29</v>
      </c>
      <c r="K98" s="14">
        <f>VLOOKUP(B98,'Query UTE Comp CC'!$A$2:$I$102,3,FALSE)</f>
        <v>732684</v>
      </c>
      <c r="L98" s="23">
        <f>VLOOKUP(B98,'Query UTE Comp CC'!$A$2:$I$102,4,FALSE)</f>
        <v>100</v>
      </c>
      <c r="M98" s="18">
        <f>VLOOKUP(B98,'Query UTE Comp CC'!$A$2:$I$102,5,FALSE)</f>
        <v>1</v>
      </c>
      <c r="N98" s="18">
        <f>VLOOKUP(B98,'Query UTE Comp CC'!$A$2:$I$102,6,FALSE)</f>
        <v>2</v>
      </c>
      <c r="O98" s="18">
        <f>VLOOKUP(B98,'Query UTE Comp CC'!$A$2:$I$102,8,FALSE)</f>
        <v>1255.8900000000001</v>
      </c>
      <c r="P98" s="12">
        <f>VLOOKUP(B98,Produtos!$A$2:$D$107,4,FALSE)</f>
        <v>2031</v>
      </c>
      <c r="Q98" s="32">
        <f>IF(P98=2026,Entrada!$C$3,IF(P98=2027,Entrada!$C$4,IF(P98=2028,Entrada!$C$5,IF(P98=2029,Entrada!$C$6,IF(P98=2030,Entrada!$C$7,IF(P98=2031,Entrada!$C$9))))))</f>
        <v>48061</v>
      </c>
    </row>
    <row r="99" spans="2:17" x14ac:dyDescent="0.35">
      <c r="B99" s="12" t="s">
        <v>11</v>
      </c>
      <c r="C99" s="12" t="s">
        <v>341</v>
      </c>
      <c r="D99" s="13" t="s">
        <v>12</v>
      </c>
      <c r="E99" s="12" t="s">
        <v>8</v>
      </c>
      <c r="F99" s="13" t="s">
        <v>193</v>
      </c>
      <c r="G99" s="12" t="s">
        <v>194</v>
      </c>
      <c r="H99" s="12" t="s">
        <v>256</v>
      </c>
      <c r="I99" s="14">
        <f>VLOOKUP(B99,PDisp_DispOf!$A$2:$E$107,5,FALSE)</f>
        <v>142556</v>
      </c>
      <c r="J99" s="14">
        <f>VLOOKUP(B99,PDisp_DispOf!$A$2:$E$107,4,FALSE)</f>
        <v>2248000</v>
      </c>
      <c r="K99" s="14">
        <f>VLOOKUP(B99,'Query UTE Comp CC'!$A$2:$I$102,3,FALSE)</f>
        <v>148000</v>
      </c>
      <c r="L99" s="23">
        <f>VLOOKUP(B99,'Query UTE Comp CC'!$A$2:$I$102,4,FALSE)</f>
        <v>100</v>
      </c>
      <c r="M99" s="18">
        <f>VLOOKUP(B99,'Query UTE Comp CC'!$A$2:$I$102,5,FALSE)</f>
        <v>1</v>
      </c>
      <c r="N99" s="18">
        <f>VLOOKUP(B99,'Query UTE Comp CC'!$A$2:$I$102,6,FALSE)</f>
        <v>1</v>
      </c>
      <c r="O99" s="18">
        <f>VLOOKUP(B99,'Query UTE Comp CC'!$A$2:$I$102,8,FALSE)</f>
        <v>1433.92</v>
      </c>
      <c r="P99" s="12">
        <f>VLOOKUP(B99,Produtos!$A$2:$D$107,4,FALSE)</f>
        <v>2028</v>
      </c>
      <c r="Q99" s="32">
        <f>IF(P99=2026,Entrada!$C$3,IF(P99=2027,Entrada!$C$4,IF(P99=2028,Entrada!$C$5,IF(P99=2029,Entrada!$C$6,IF(P99=2030,Entrada!$C$7,IF(P99=2031,Entrada!$C$9))))))</f>
        <v>47027</v>
      </c>
    </row>
    <row r="100" spans="2:17" x14ac:dyDescent="0.35">
      <c r="B100" s="12" t="s">
        <v>150</v>
      </c>
      <c r="C100" s="12" t="s">
        <v>341</v>
      </c>
      <c r="D100" s="13" t="s">
        <v>151</v>
      </c>
      <c r="E100" s="12" t="s">
        <v>8</v>
      </c>
      <c r="F100" s="13" t="s">
        <v>193</v>
      </c>
      <c r="G100" s="12" t="s">
        <v>194</v>
      </c>
      <c r="H100" s="12" t="s">
        <v>256</v>
      </c>
      <c r="I100" s="14">
        <f>VLOOKUP(B100,PDisp_DispOf!$A$2:$E$107,5,FALSE)</f>
        <v>150823</v>
      </c>
      <c r="J100" s="14">
        <f>VLOOKUP(B100,PDisp_DispOf!$A$2:$E$107,4,FALSE)</f>
        <v>2498000</v>
      </c>
      <c r="K100" s="14">
        <f>VLOOKUP(B100,'Query UTE Comp CC'!$A$2:$I$102,3,FALSE)</f>
        <v>155820</v>
      </c>
      <c r="L100" s="23">
        <f>VLOOKUP(B100,'Query UTE Comp CC'!$A$2:$I$102,4,FALSE)</f>
        <v>100</v>
      </c>
      <c r="M100" s="18">
        <f>VLOOKUP(B100,'Query UTE Comp CC'!$A$2:$I$102,5,FALSE)</f>
        <v>1</v>
      </c>
      <c r="N100" s="18">
        <f>VLOOKUP(B100,'Query UTE Comp CC'!$A$2:$I$102,6,FALSE)</f>
        <v>1</v>
      </c>
      <c r="O100" s="18">
        <f>VLOOKUP(B100,'Query UTE Comp CC'!$A$2:$I$102,8,FALSE)</f>
        <v>1433.92</v>
      </c>
      <c r="P100" s="12">
        <f>VLOOKUP(B100,Produtos!$A$2:$D$107,4,FALSE)</f>
        <v>2028</v>
      </c>
      <c r="Q100" s="32">
        <f>IF(P100=2026,Entrada!$C$3,IF(P100=2027,Entrada!$C$4,IF(P100=2028,Entrada!$C$5,IF(P100=2029,Entrada!$C$6,IF(P100=2030,Entrada!$C$7,IF(P100=2031,Entrada!$C$9))))))</f>
        <v>47027</v>
      </c>
    </row>
    <row r="101" spans="2:17" x14ac:dyDescent="0.35">
      <c r="B101" s="12" t="s">
        <v>19</v>
      </c>
      <c r="C101" s="12" t="s">
        <v>341</v>
      </c>
      <c r="D101" s="13" t="s">
        <v>20</v>
      </c>
      <c r="E101" s="12" t="s">
        <v>8</v>
      </c>
      <c r="F101" s="13" t="s">
        <v>193</v>
      </c>
      <c r="G101" s="12" t="s">
        <v>194</v>
      </c>
      <c r="H101" s="12" t="s">
        <v>256</v>
      </c>
      <c r="I101" s="14">
        <f>VLOOKUP(B101,PDisp_DispOf!$A$2:$E$107,5,FALSE)</f>
        <v>78213</v>
      </c>
      <c r="J101" s="14">
        <f>VLOOKUP(B101,PDisp_DispOf!$A$2:$E$107,4,FALSE)</f>
        <v>2508499.9</v>
      </c>
      <c r="K101" s="14">
        <f>VLOOKUP(B101,'Query UTE Comp CC'!$A$2:$I$102,3,FALSE)</f>
        <v>82704</v>
      </c>
      <c r="L101" s="23">
        <f>VLOOKUP(B101,'Query UTE Comp CC'!$A$2:$I$102,4,FALSE)</f>
        <v>100</v>
      </c>
      <c r="M101" s="18">
        <f>VLOOKUP(B101,'Query UTE Comp CC'!$A$2:$I$102,5,FALSE)</f>
        <v>2</v>
      </c>
      <c r="N101" s="18">
        <f>VLOOKUP(B101,'Query UTE Comp CC'!$A$2:$I$102,6,FALSE)</f>
        <v>2.5</v>
      </c>
      <c r="O101" s="18">
        <f>VLOOKUP(B101,'Query UTE Comp CC'!$A$2:$I$102,8,FALSE)</f>
        <v>1432.19</v>
      </c>
      <c r="P101" s="12">
        <f>VLOOKUP(B101,Produtos!$A$2:$D$107,4,FALSE)</f>
        <v>2028</v>
      </c>
      <c r="Q101" s="32">
        <f>IF(P101=2026,Entrada!$C$3,IF(P101=2027,Entrada!$C$4,IF(P101=2028,Entrada!$C$5,IF(P101=2029,Entrada!$C$6,IF(P101=2030,Entrada!$C$7,IF(P101=2031,Entrada!$C$9))))))</f>
        <v>47027</v>
      </c>
    </row>
    <row r="102" spans="2:17" x14ac:dyDescent="0.35">
      <c r="B102" s="12" t="s">
        <v>152</v>
      </c>
      <c r="C102" s="12" t="s">
        <v>341</v>
      </c>
      <c r="D102" s="13" t="s">
        <v>153</v>
      </c>
      <c r="E102" s="12" t="s">
        <v>8</v>
      </c>
      <c r="F102" s="13" t="s">
        <v>241</v>
      </c>
      <c r="G102" s="12" t="s">
        <v>210</v>
      </c>
      <c r="H102" s="12" t="s">
        <v>256</v>
      </c>
      <c r="I102" s="14">
        <f>VLOOKUP(B102,PDisp_DispOf!$A$2:$E$107,5,FALSE)</f>
        <v>119278</v>
      </c>
      <c r="J102" s="14">
        <f>VLOOKUP(B102,PDisp_DispOf!$A$2:$E$107,4,FALSE)</f>
        <v>2487151.56</v>
      </c>
      <c r="K102" s="14">
        <f>VLOOKUP(B102,'Query UTE Comp CC'!$A$2:$I$102,3,FALSE)</f>
        <v>122988</v>
      </c>
      <c r="L102" s="23">
        <f>VLOOKUP(B102,'Query UTE Comp CC'!$A$2:$I$102,4,FALSE)</f>
        <v>100</v>
      </c>
      <c r="M102" s="18">
        <f>VLOOKUP(B102,'Query UTE Comp CC'!$A$2:$I$102,5,FALSE)</f>
        <v>1</v>
      </c>
      <c r="N102" s="18">
        <f>VLOOKUP(B102,'Query UTE Comp CC'!$A$2:$I$102,6,FALSE)</f>
        <v>1</v>
      </c>
      <c r="O102" s="18">
        <f>VLOOKUP(B102,'Query UTE Comp CC'!$A$2:$I$102,8,FALSE)</f>
        <v>1233.6400000000001</v>
      </c>
      <c r="P102" s="12">
        <f>VLOOKUP(B102,Produtos!$A$2:$D$107,4,FALSE)</f>
        <v>2029</v>
      </c>
      <c r="Q102" s="32">
        <f>IF(P102=2026,Entrada!$C$3,IF(P102=2027,Entrada!$C$4,IF(P102=2028,Entrada!$C$5,IF(P102=2029,Entrada!$C$6,IF(P102=2030,Entrada!$C$7,IF(P102=2031,Entrada!$C$9))))))</f>
        <v>47331</v>
      </c>
    </row>
    <row r="103" spans="2:17" x14ac:dyDescent="0.35">
      <c r="B103" s="12" t="s">
        <v>142</v>
      </c>
      <c r="C103" s="12" t="s">
        <v>341</v>
      </c>
      <c r="D103" s="13" t="s">
        <v>143</v>
      </c>
      <c r="E103" s="12" t="s">
        <v>8</v>
      </c>
      <c r="F103" s="13" t="s">
        <v>239</v>
      </c>
      <c r="G103" s="12" t="s">
        <v>222</v>
      </c>
      <c r="H103" s="12" t="s">
        <v>256</v>
      </c>
      <c r="I103" s="14">
        <f>VLOOKUP(B103,PDisp_DispOf!$A$2:$E$107,5,FALSE)</f>
        <v>31239</v>
      </c>
      <c r="J103" s="14">
        <f>VLOOKUP(B103,PDisp_DispOf!$A$2:$E$107,4,FALSE)</f>
        <v>2500000.0099999998</v>
      </c>
      <c r="K103" s="14">
        <f>VLOOKUP(B103,'Query UTE Comp CC'!$A$2:$I$102,3,FALSE)</f>
        <v>41200</v>
      </c>
      <c r="L103" s="23">
        <f>VLOOKUP(B103,'Query UTE Comp CC'!$A$2:$I$102,4,FALSE)</f>
        <v>87</v>
      </c>
      <c r="M103" s="18">
        <f>VLOOKUP(B103,'Query UTE Comp CC'!$A$2:$I$102,5,FALSE)</f>
        <v>5</v>
      </c>
      <c r="N103" s="18">
        <f>VLOOKUP(B103,'Query UTE Comp CC'!$A$2:$I$102,6,FALSE)</f>
        <v>2</v>
      </c>
      <c r="O103" s="18">
        <f>VLOOKUP(B103,'Query UTE Comp CC'!$A$2:$I$102,8,FALSE)</f>
        <v>1433.9</v>
      </c>
      <c r="P103" s="12">
        <f>VLOOKUP(B103,Produtos!$A$2:$D$107,4,FALSE)</f>
        <v>2028</v>
      </c>
      <c r="Q103" s="32">
        <f>IF(P103=2026,Entrada!$C$3,IF(P103=2027,Entrada!$C$4,IF(P103=2028,Entrada!$C$5,IF(P103=2029,Entrada!$C$6,IF(P103=2030,Entrada!$C$7,IF(P103=2031,Entrada!$C$9))))))</f>
        <v>47027</v>
      </c>
    </row>
    <row r="104" spans="2:17" x14ac:dyDescent="0.35">
      <c r="B104" s="12" t="s">
        <v>144</v>
      </c>
      <c r="C104" s="12" t="s">
        <v>341</v>
      </c>
      <c r="D104" s="13" t="s">
        <v>145</v>
      </c>
      <c r="E104" s="12" t="s">
        <v>8</v>
      </c>
      <c r="F104" s="13" t="s">
        <v>239</v>
      </c>
      <c r="G104" s="12" t="s">
        <v>222</v>
      </c>
      <c r="H104" s="12" t="s">
        <v>256</v>
      </c>
      <c r="I104" s="14">
        <f>VLOOKUP(B104,PDisp_DispOf!$A$2:$E$107,5,FALSE)</f>
        <v>31239</v>
      </c>
      <c r="J104" s="14">
        <f>VLOOKUP(B104,PDisp_DispOf!$A$2:$E$107,4,FALSE)</f>
        <v>2500000</v>
      </c>
      <c r="K104" s="14">
        <f>VLOOKUP(B104,'Query UTE Comp CC'!$A$2:$I$102,3,FALSE)</f>
        <v>41200</v>
      </c>
      <c r="L104" s="23">
        <f>VLOOKUP(B104,'Query UTE Comp CC'!$A$2:$I$102,4,FALSE)</f>
        <v>87</v>
      </c>
      <c r="M104" s="18">
        <f>VLOOKUP(B104,'Query UTE Comp CC'!$A$2:$I$102,5,FALSE)</f>
        <v>5</v>
      </c>
      <c r="N104" s="18">
        <f>VLOOKUP(B104,'Query UTE Comp CC'!$A$2:$I$102,6,FALSE)</f>
        <v>2</v>
      </c>
      <c r="O104" s="18">
        <f>VLOOKUP(B104,'Query UTE Comp CC'!$A$2:$I$102,8,FALSE)</f>
        <v>1433.9</v>
      </c>
      <c r="P104" s="12">
        <f>VLOOKUP(B104,Produtos!$A$2:$D$107,4,FALSE)</f>
        <v>2028</v>
      </c>
      <c r="Q104" s="32">
        <f>IF(P104=2026,Entrada!$C$3,IF(P104=2027,Entrada!$C$4,IF(P104=2028,Entrada!$C$5,IF(P104=2029,Entrada!$C$6,IF(P104=2030,Entrada!$C$7,IF(P104=2031,Entrada!$C$9))))))</f>
        <v>47027</v>
      </c>
    </row>
  </sheetData>
  <autoFilter ref="B4:P104" xr:uid="{7A5A5C2D-B381-4E8B-824D-6856D4E12F7C}"/>
  <mergeCells count="3">
    <mergeCell ref="E2:Q2"/>
    <mergeCell ref="E3:Q3"/>
    <mergeCell ref="B2:D3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84E49-E3ED-4639-9255-261B073B23B8}">
  <dimension ref="A1:D107"/>
  <sheetViews>
    <sheetView workbookViewId="0">
      <pane ySplit="1" topLeftCell="A80" activePane="bottomLeft" state="frozen"/>
      <selection activeCell="F93" sqref="F93"/>
      <selection pane="bottomLeft" activeCell="F82" sqref="F82"/>
    </sheetView>
  </sheetViews>
  <sheetFormatPr defaultColWidth="8.81640625" defaultRowHeight="12.5" x14ac:dyDescent="0.35"/>
  <cols>
    <col min="1" max="1" width="11.54296875" style="2" bestFit="1" customWidth="1"/>
    <col min="2" max="2" width="28.7265625" style="1" bestFit="1" customWidth="1"/>
    <col min="3" max="3" width="22.7265625" style="2" customWidth="1"/>
    <col min="4" max="4" width="8.81640625" style="2"/>
    <col min="5" max="16384" width="8.81640625" style="1"/>
  </cols>
  <sheetData>
    <row r="1" spans="1:4" ht="13" x14ac:dyDescent="0.35">
      <c r="A1" s="3" t="s">
        <v>4</v>
      </c>
      <c r="B1" s="4" t="s">
        <v>5</v>
      </c>
      <c r="C1" s="3" t="s">
        <v>279</v>
      </c>
      <c r="D1" s="3" t="s">
        <v>2</v>
      </c>
    </row>
    <row r="2" spans="1:4" x14ac:dyDescent="0.35">
      <c r="A2" s="2" t="s">
        <v>96</v>
      </c>
      <c r="B2" s="1" t="s">
        <v>97</v>
      </c>
      <c r="C2" s="2" t="s">
        <v>8</v>
      </c>
      <c r="D2" s="2">
        <v>2029</v>
      </c>
    </row>
    <row r="3" spans="1:4" x14ac:dyDescent="0.35">
      <c r="A3" s="2" t="s">
        <v>92</v>
      </c>
      <c r="B3" s="1" t="s">
        <v>93</v>
      </c>
      <c r="C3" s="2" t="s">
        <v>8</v>
      </c>
      <c r="D3" s="2">
        <v>2026</v>
      </c>
    </row>
    <row r="4" spans="1:4" x14ac:dyDescent="0.35">
      <c r="A4" s="2" t="s">
        <v>154</v>
      </c>
      <c r="B4" s="1" t="s">
        <v>155</v>
      </c>
      <c r="C4" s="2" t="s">
        <v>8</v>
      </c>
      <c r="D4" s="2">
        <v>2028</v>
      </c>
    </row>
    <row r="5" spans="1:4" x14ac:dyDescent="0.35">
      <c r="A5" s="2" t="s">
        <v>174</v>
      </c>
      <c r="B5" s="1" t="s">
        <v>175</v>
      </c>
      <c r="C5" s="2" t="s">
        <v>8</v>
      </c>
      <c r="D5" s="2">
        <v>2028</v>
      </c>
    </row>
    <row r="6" spans="1:4" x14ac:dyDescent="0.35">
      <c r="A6" s="2" t="s">
        <v>284</v>
      </c>
      <c r="B6" s="1" t="s">
        <v>285</v>
      </c>
      <c r="C6" s="2" t="s">
        <v>289</v>
      </c>
      <c r="D6" s="2">
        <v>2030</v>
      </c>
    </row>
    <row r="7" spans="1:4" x14ac:dyDescent="0.35">
      <c r="A7" s="2" t="s">
        <v>180</v>
      </c>
      <c r="B7" s="1" t="s">
        <v>181</v>
      </c>
      <c r="C7" s="2" t="s">
        <v>8</v>
      </c>
      <c r="D7" s="2">
        <v>2028</v>
      </c>
    </row>
    <row r="8" spans="1:4" x14ac:dyDescent="0.35">
      <c r="A8" s="2" t="s">
        <v>182</v>
      </c>
      <c r="B8" s="1" t="s">
        <v>183</v>
      </c>
      <c r="C8" s="2" t="s">
        <v>8</v>
      </c>
      <c r="D8" s="2">
        <v>2028</v>
      </c>
    </row>
    <row r="9" spans="1:4" x14ac:dyDescent="0.35">
      <c r="A9" s="2" t="s">
        <v>270</v>
      </c>
      <c r="B9" s="1" t="s">
        <v>271</v>
      </c>
      <c r="C9" s="2" t="s">
        <v>274</v>
      </c>
      <c r="D9" s="2">
        <v>2027</v>
      </c>
    </row>
    <row r="10" spans="1:4" x14ac:dyDescent="0.35">
      <c r="A10" s="2" t="s">
        <v>68</v>
      </c>
      <c r="B10" s="1" t="s">
        <v>69</v>
      </c>
      <c r="C10" s="2" t="s">
        <v>8</v>
      </c>
      <c r="D10" s="2">
        <v>2029</v>
      </c>
    </row>
    <row r="11" spans="1:4" x14ac:dyDescent="0.35">
      <c r="A11" s="2" t="s">
        <v>70</v>
      </c>
      <c r="B11" s="1" t="s">
        <v>71</v>
      </c>
      <c r="C11" s="2" t="s">
        <v>8</v>
      </c>
      <c r="D11" s="2">
        <v>2029</v>
      </c>
    </row>
    <row r="12" spans="1:4" x14ac:dyDescent="0.35">
      <c r="A12" s="2" t="s">
        <v>72</v>
      </c>
      <c r="B12" s="1" t="s">
        <v>73</v>
      </c>
      <c r="C12" s="2" t="s">
        <v>8</v>
      </c>
      <c r="D12" s="2">
        <v>2029</v>
      </c>
    </row>
    <row r="13" spans="1:4" x14ac:dyDescent="0.35">
      <c r="A13" s="2" t="s">
        <v>74</v>
      </c>
      <c r="B13" s="1" t="s">
        <v>75</v>
      </c>
      <c r="C13" s="2" t="s">
        <v>8</v>
      </c>
      <c r="D13" s="2">
        <v>2029</v>
      </c>
    </row>
    <row r="14" spans="1:4" x14ac:dyDescent="0.35">
      <c r="A14" s="2" t="s">
        <v>76</v>
      </c>
      <c r="B14" s="1" t="s">
        <v>77</v>
      </c>
      <c r="C14" s="2" t="s">
        <v>8</v>
      </c>
      <c r="D14" s="2">
        <v>2029</v>
      </c>
    </row>
    <row r="15" spans="1:4" x14ac:dyDescent="0.35">
      <c r="A15" s="2" t="s">
        <v>94</v>
      </c>
      <c r="B15" s="1" t="s">
        <v>95</v>
      </c>
      <c r="C15" s="2" t="s">
        <v>8</v>
      </c>
      <c r="D15" s="2">
        <v>2028</v>
      </c>
    </row>
    <row r="16" spans="1:4" x14ac:dyDescent="0.35">
      <c r="A16" s="2" t="s">
        <v>104</v>
      </c>
      <c r="B16" s="1" t="s">
        <v>105</v>
      </c>
      <c r="C16" s="2" t="s">
        <v>8</v>
      </c>
      <c r="D16" s="2">
        <v>2028</v>
      </c>
    </row>
    <row r="17" spans="1:4" x14ac:dyDescent="0.35">
      <c r="A17" s="2" t="s">
        <v>280</v>
      </c>
      <c r="B17" s="1" t="s">
        <v>281</v>
      </c>
      <c r="C17" s="2" t="s">
        <v>287</v>
      </c>
      <c r="D17" s="2">
        <v>2030</v>
      </c>
    </row>
    <row r="18" spans="1:4" x14ac:dyDescent="0.35">
      <c r="A18" s="2" t="s">
        <v>140</v>
      </c>
      <c r="B18" s="1" t="s">
        <v>141</v>
      </c>
      <c r="C18" s="2" t="s">
        <v>8</v>
      </c>
      <c r="D18" s="2">
        <v>2028</v>
      </c>
    </row>
    <row r="19" spans="1:4" x14ac:dyDescent="0.35">
      <c r="A19" s="2" t="s">
        <v>78</v>
      </c>
      <c r="B19" s="1" t="s">
        <v>79</v>
      </c>
      <c r="C19" s="2" t="s">
        <v>8</v>
      </c>
      <c r="D19" s="2">
        <v>2028</v>
      </c>
    </row>
    <row r="20" spans="1:4" x14ac:dyDescent="0.35">
      <c r="A20" s="2" t="s">
        <v>114</v>
      </c>
      <c r="B20" s="1" t="s">
        <v>115</v>
      </c>
      <c r="C20" s="2" t="s">
        <v>8</v>
      </c>
      <c r="D20" s="2">
        <v>2028</v>
      </c>
    </row>
    <row r="21" spans="1:4" x14ac:dyDescent="0.35">
      <c r="A21" s="2" t="s">
        <v>80</v>
      </c>
      <c r="B21" s="1" t="s">
        <v>81</v>
      </c>
      <c r="C21" s="2" t="s">
        <v>8</v>
      </c>
      <c r="D21" s="2">
        <v>2028</v>
      </c>
    </row>
    <row r="22" spans="1:4" x14ac:dyDescent="0.35">
      <c r="A22" s="2" t="s">
        <v>156</v>
      </c>
      <c r="B22" s="1" t="s">
        <v>157</v>
      </c>
      <c r="C22" s="2" t="s">
        <v>8</v>
      </c>
      <c r="D22" s="2">
        <v>2028</v>
      </c>
    </row>
    <row r="23" spans="1:4" x14ac:dyDescent="0.35">
      <c r="A23" s="2" t="s">
        <v>82</v>
      </c>
      <c r="B23" s="1" t="s">
        <v>83</v>
      </c>
      <c r="C23" s="2" t="s">
        <v>8</v>
      </c>
      <c r="D23" s="2">
        <v>2029</v>
      </c>
    </row>
    <row r="24" spans="1:4" x14ac:dyDescent="0.35">
      <c r="A24" s="2" t="s">
        <v>130</v>
      </c>
      <c r="B24" s="1" t="s">
        <v>131</v>
      </c>
      <c r="C24" s="2" t="s">
        <v>8</v>
      </c>
      <c r="D24" s="2">
        <v>2026</v>
      </c>
    </row>
    <row r="25" spans="1:4" x14ac:dyDescent="0.35">
      <c r="A25" s="2" t="s">
        <v>186</v>
      </c>
      <c r="B25" s="1" t="s">
        <v>187</v>
      </c>
      <c r="C25" s="2" t="s">
        <v>8</v>
      </c>
      <c r="D25" s="2">
        <v>2026</v>
      </c>
    </row>
    <row r="26" spans="1:4" x14ac:dyDescent="0.35">
      <c r="A26" s="2" t="s">
        <v>98</v>
      </c>
      <c r="B26" s="1" t="s">
        <v>99</v>
      </c>
      <c r="C26" s="2" t="s">
        <v>8</v>
      </c>
      <c r="D26" s="2">
        <v>2029</v>
      </c>
    </row>
    <row r="27" spans="1:4" x14ac:dyDescent="0.35">
      <c r="A27" s="2" t="s">
        <v>100</v>
      </c>
      <c r="B27" s="1" t="s">
        <v>101</v>
      </c>
      <c r="C27" s="2" t="s">
        <v>8</v>
      </c>
      <c r="D27" s="2">
        <v>2028</v>
      </c>
    </row>
    <row r="28" spans="1:4" x14ac:dyDescent="0.35">
      <c r="A28" s="2" t="s">
        <v>102</v>
      </c>
      <c r="B28" s="1" t="s">
        <v>103</v>
      </c>
      <c r="C28" s="2" t="s">
        <v>8</v>
      </c>
      <c r="D28" s="2">
        <v>2028</v>
      </c>
    </row>
    <row r="29" spans="1:4" x14ac:dyDescent="0.35">
      <c r="A29" s="2" t="s">
        <v>106</v>
      </c>
      <c r="B29" s="1" t="s">
        <v>107</v>
      </c>
      <c r="C29" s="2" t="s">
        <v>8</v>
      </c>
      <c r="D29" s="2">
        <v>2028</v>
      </c>
    </row>
    <row r="30" spans="1:4" x14ac:dyDescent="0.35">
      <c r="A30" s="2" t="s">
        <v>132</v>
      </c>
      <c r="B30" s="1" t="s">
        <v>133</v>
      </c>
      <c r="C30" s="2" t="s">
        <v>8</v>
      </c>
      <c r="D30" s="2">
        <v>2031</v>
      </c>
    </row>
    <row r="31" spans="1:4" x14ac:dyDescent="0.35">
      <c r="A31" s="2" t="s">
        <v>134</v>
      </c>
      <c r="B31" s="1" t="s">
        <v>135</v>
      </c>
      <c r="C31" s="2" t="s">
        <v>8</v>
      </c>
      <c r="D31" s="2">
        <v>2031</v>
      </c>
    </row>
    <row r="32" spans="1:4" x14ac:dyDescent="0.35">
      <c r="A32" s="2" t="s">
        <v>164</v>
      </c>
      <c r="B32" s="1" t="s">
        <v>165</v>
      </c>
      <c r="C32" s="2" t="s">
        <v>8</v>
      </c>
      <c r="D32" s="2">
        <v>2028</v>
      </c>
    </row>
    <row r="33" spans="1:4" x14ac:dyDescent="0.35">
      <c r="A33" s="2" t="s">
        <v>142</v>
      </c>
      <c r="B33" s="1" t="s">
        <v>143</v>
      </c>
      <c r="C33" s="2" t="s">
        <v>8</v>
      </c>
      <c r="D33" s="2">
        <v>2028</v>
      </c>
    </row>
    <row r="34" spans="1:4" x14ac:dyDescent="0.35">
      <c r="A34" s="2" t="s">
        <v>170</v>
      </c>
      <c r="B34" s="1" t="s">
        <v>171</v>
      </c>
      <c r="C34" s="2" t="s">
        <v>8</v>
      </c>
      <c r="D34" s="2">
        <v>2028</v>
      </c>
    </row>
    <row r="35" spans="1:4" x14ac:dyDescent="0.35">
      <c r="A35" s="2" t="s">
        <v>21</v>
      </c>
      <c r="B35" s="1" t="s">
        <v>3</v>
      </c>
      <c r="C35" s="2" t="s">
        <v>8</v>
      </c>
      <c r="D35" s="2">
        <v>2029</v>
      </c>
    </row>
    <row r="36" spans="1:4" x14ac:dyDescent="0.35">
      <c r="A36" s="2" t="s">
        <v>168</v>
      </c>
      <c r="B36" s="1" t="s">
        <v>169</v>
      </c>
      <c r="C36" s="2" t="s">
        <v>8</v>
      </c>
      <c r="D36" s="2">
        <v>2027</v>
      </c>
    </row>
    <row r="37" spans="1:4" x14ac:dyDescent="0.35">
      <c r="A37" s="2" t="s">
        <v>9</v>
      </c>
      <c r="B37" s="1" t="s">
        <v>10</v>
      </c>
      <c r="C37" s="2" t="s">
        <v>8</v>
      </c>
      <c r="D37" s="2">
        <v>2028</v>
      </c>
    </row>
    <row r="38" spans="1:4" x14ac:dyDescent="0.35">
      <c r="A38" s="2" t="s">
        <v>138</v>
      </c>
      <c r="B38" s="1" t="s">
        <v>139</v>
      </c>
      <c r="C38" s="2" t="s">
        <v>8</v>
      </c>
      <c r="D38" s="2">
        <v>2029</v>
      </c>
    </row>
    <row r="39" spans="1:4" x14ac:dyDescent="0.35">
      <c r="A39" s="2" t="s">
        <v>6</v>
      </c>
      <c r="B39" s="1" t="s">
        <v>7</v>
      </c>
      <c r="C39" s="2" t="s">
        <v>8</v>
      </c>
      <c r="D39" s="2">
        <v>2028</v>
      </c>
    </row>
    <row r="40" spans="1:4" x14ac:dyDescent="0.35">
      <c r="A40" s="2" t="s">
        <v>158</v>
      </c>
      <c r="B40" s="1" t="s">
        <v>159</v>
      </c>
      <c r="C40" s="2" t="s">
        <v>8</v>
      </c>
      <c r="D40" s="2">
        <v>2028</v>
      </c>
    </row>
    <row r="41" spans="1:4" x14ac:dyDescent="0.35">
      <c r="A41" s="2" t="s">
        <v>112</v>
      </c>
      <c r="B41" s="1" t="s">
        <v>113</v>
      </c>
      <c r="C41" s="2" t="s">
        <v>8</v>
      </c>
      <c r="D41" s="2">
        <v>2028</v>
      </c>
    </row>
    <row r="42" spans="1:4" x14ac:dyDescent="0.35">
      <c r="A42" s="2" t="s">
        <v>146</v>
      </c>
      <c r="B42" s="1" t="s">
        <v>147</v>
      </c>
      <c r="C42" s="2" t="s">
        <v>8</v>
      </c>
      <c r="D42" s="2">
        <v>2029</v>
      </c>
    </row>
    <row r="43" spans="1:4" x14ac:dyDescent="0.35">
      <c r="A43" s="2" t="s">
        <v>172</v>
      </c>
      <c r="B43" s="1" t="s">
        <v>173</v>
      </c>
      <c r="C43" s="2" t="s">
        <v>8</v>
      </c>
      <c r="D43" s="2">
        <v>2027</v>
      </c>
    </row>
    <row r="44" spans="1:4" x14ac:dyDescent="0.35">
      <c r="A44" s="2" t="s">
        <v>275</v>
      </c>
      <c r="B44" s="1" t="s">
        <v>276</v>
      </c>
      <c r="C44" s="2" t="s">
        <v>286</v>
      </c>
      <c r="D44" s="2">
        <v>2030</v>
      </c>
    </row>
    <row r="45" spans="1:4" x14ac:dyDescent="0.35">
      <c r="A45" s="2" t="s">
        <v>162</v>
      </c>
      <c r="B45" s="1" t="s">
        <v>163</v>
      </c>
      <c r="C45" s="2" t="s">
        <v>8</v>
      </c>
      <c r="D45" s="2">
        <v>2026</v>
      </c>
    </row>
    <row r="46" spans="1:4" x14ac:dyDescent="0.35">
      <c r="A46" s="2" t="s">
        <v>272</v>
      </c>
      <c r="B46" s="1" t="s">
        <v>273</v>
      </c>
      <c r="C46" s="2" t="s">
        <v>274</v>
      </c>
      <c r="D46" s="2">
        <v>2031</v>
      </c>
    </row>
    <row r="47" spans="1:4" x14ac:dyDescent="0.35">
      <c r="A47" s="2" t="s">
        <v>268</v>
      </c>
      <c r="B47" s="1" t="s">
        <v>269</v>
      </c>
      <c r="C47" s="2" t="s">
        <v>274</v>
      </c>
      <c r="D47" s="2">
        <v>2031</v>
      </c>
    </row>
    <row r="48" spans="1:4" x14ac:dyDescent="0.35">
      <c r="A48" s="2" t="s">
        <v>44</v>
      </c>
      <c r="B48" s="1" t="s">
        <v>45</v>
      </c>
      <c r="C48" s="2" t="s">
        <v>8</v>
      </c>
      <c r="D48" s="2">
        <v>2029</v>
      </c>
    </row>
    <row r="49" spans="1:4" x14ac:dyDescent="0.35">
      <c r="A49" s="2" t="s">
        <v>84</v>
      </c>
      <c r="B49" s="1" t="s">
        <v>85</v>
      </c>
      <c r="C49" s="2" t="s">
        <v>8</v>
      </c>
      <c r="D49" s="2">
        <v>2028</v>
      </c>
    </row>
    <row r="50" spans="1:4" x14ac:dyDescent="0.35">
      <c r="A50" s="2" t="s">
        <v>38</v>
      </c>
      <c r="B50" s="1" t="s">
        <v>39</v>
      </c>
      <c r="C50" s="2" t="s">
        <v>8</v>
      </c>
      <c r="D50" s="2">
        <v>2026</v>
      </c>
    </row>
    <row r="51" spans="1:4" x14ac:dyDescent="0.35">
      <c r="A51" s="2" t="s">
        <v>277</v>
      </c>
      <c r="B51" s="1" t="s">
        <v>278</v>
      </c>
      <c r="C51" s="2" t="s">
        <v>286</v>
      </c>
      <c r="D51" s="2">
        <v>2030</v>
      </c>
    </row>
    <row r="52" spans="1:4" x14ac:dyDescent="0.35">
      <c r="A52" s="2" t="s">
        <v>160</v>
      </c>
      <c r="B52" s="1" t="s">
        <v>161</v>
      </c>
      <c r="C52" s="2" t="s">
        <v>8</v>
      </c>
      <c r="D52" s="2">
        <v>2028</v>
      </c>
    </row>
    <row r="53" spans="1:4" x14ac:dyDescent="0.35">
      <c r="A53" s="2" t="s">
        <v>86</v>
      </c>
      <c r="B53" s="1" t="s">
        <v>87</v>
      </c>
      <c r="C53" s="2" t="s">
        <v>8</v>
      </c>
      <c r="D53" s="2">
        <v>2028</v>
      </c>
    </row>
    <row r="54" spans="1:4" x14ac:dyDescent="0.35">
      <c r="A54" s="2" t="s">
        <v>166</v>
      </c>
      <c r="B54" s="1" t="s">
        <v>167</v>
      </c>
      <c r="C54" s="2" t="s">
        <v>8</v>
      </c>
      <c r="D54" s="2">
        <v>2031</v>
      </c>
    </row>
    <row r="55" spans="1:4" x14ac:dyDescent="0.35">
      <c r="A55" s="16" t="s">
        <v>292</v>
      </c>
      <c r="B55" s="17" t="s">
        <v>293</v>
      </c>
      <c r="C55" s="16" t="s">
        <v>294</v>
      </c>
      <c r="D55" s="16">
        <v>2027</v>
      </c>
    </row>
    <row r="56" spans="1:4" x14ac:dyDescent="0.35">
      <c r="A56" s="16" t="s">
        <v>295</v>
      </c>
      <c r="B56" s="17" t="s">
        <v>296</v>
      </c>
      <c r="C56" s="16" t="s">
        <v>294</v>
      </c>
      <c r="D56" s="16">
        <v>2026</v>
      </c>
    </row>
    <row r="57" spans="1:4" x14ac:dyDescent="0.35">
      <c r="A57" s="2" t="s">
        <v>90</v>
      </c>
      <c r="B57" s="1" t="s">
        <v>91</v>
      </c>
      <c r="C57" s="2" t="s">
        <v>8</v>
      </c>
      <c r="D57" s="2">
        <v>2029</v>
      </c>
    </row>
    <row r="58" spans="1:4" x14ac:dyDescent="0.35">
      <c r="A58" s="2" t="s">
        <v>64</v>
      </c>
      <c r="B58" s="1" t="s">
        <v>65</v>
      </c>
      <c r="C58" s="2" t="s">
        <v>8</v>
      </c>
      <c r="D58" s="2">
        <v>2031</v>
      </c>
    </row>
    <row r="59" spans="1:4" x14ac:dyDescent="0.35">
      <c r="A59" s="2" t="s">
        <v>176</v>
      </c>
      <c r="B59" s="1" t="s">
        <v>177</v>
      </c>
      <c r="C59" s="2" t="s">
        <v>8</v>
      </c>
      <c r="D59" s="2">
        <v>2029</v>
      </c>
    </row>
    <row r="60" spans="1:4" x14ac:dyDescent="0.35">
      <c r="A60" s="16" t="s">
        <v>298</v>
      </c>
      <c r="B60" s="17" t="s">
        <v>299</v>
      </c>
      <c r="C60" s="16" t="s">
        <v>300</v>
      </c>
      <c r="D60" s="16">
        <v>2026</v>
      </c>
    </row>
    <row r="61" spans="1:4" x14ac:dyDescent="0.35">
      <c r="A61" s="2" t="s">
        <v>144</v>
      </c>
      <c r="B61" s="1" t="s">
        <v>145</v>
      </c>
      <c r="C61" s="2" t="s">
        <v>8</v>
      </c>
      <c r="D61" s="2">
        <v>2028</v>
      </c>
    </row>
    <row r="62" spans="1:4" x14ac:dyDescent="0.35">
      <c r="A62" s="2" t="s">
        <v>11</v>
      </c>
      <c r="B62" s="1" t="s">
        <v>12</v>
      </c>
      <c r="C62" s="2" t="s">
        <v>8</v>
      </c>
      <c r="D62" s="2">
        <v>2028</v>
      </c>
    </row>
    <row r="63" spans="1:4" x14ac:dyDescent="0.35">
      <c r="A63" s="2" t="s">
        <v>150</v>
      </c>
      <c r="B63" s="1" t="s">
        <v>151</v>
      </c>
      <c r="C63" s="2" t="s">
        <v>8</v>
      </c>
      <c r="D63" s="2">
        <v>2028</v>
      </c>
    </row>
    <row r="64" spans="1:4" x14ac:dyDescent="0.35">
      <c r="A64" s="2" t="s">
        <v>50</v>
      </c>
      <c r="B64" s="1" t="s">
        <v>51</v>
      </c>
      <c r="C64" s="2" t="s">
        <v>8</v>
      </c>
      <c r="D64" s="2">
        <v>2028</v>
      </c>
    </row>
    <row r="65" spans="1:4" x14ac:dyDescent="0.35">
      <c r="A65" s="2" t="s">
        <v>46</v>
      </c>
      <c r="B65" s="1" t="s">
        <v>47</v>
      </c>
      <c r="C65" s="2" t="s">
        <v>8</v>
      </c>
      <c r="D65" s="2">
        <v>2028</v>
      </c>
    </row>
    <row r="66" spans="1:4" x14ac:dyDescent="0.35">
      <c r="A66" s="2" t="s">
        <v>36</v>
      </c>
      <c r="B66" s="1" t="s">
        <v>37</v>
      </c>
      <c r="C66" s="2" t="s">
        <v>8</v>
      </c>
      <c r="D66" s="2">
        <v>2026</v>
      </c>
    </row>
    <row r="67" spans="1:4" x14ac:dyDescent="0.35">
      <c r="A67" s="2" t="s">
        <v>126</v>
      </c>
      <c r="B67" s="1" t="s">
        <v>127</v>
      </c>
      <c r="C67" s="2" t="s">
        <v>8</v>
      </c>
      <c r="D67" s="2">
        <v>2031</v>
      </c>
    </row>
    <row r="68" spans="1:4" x14ac:dyDescent="0.35">
      <c r="A68" s="2" t="s">
        <v>282</v>
      </c>
      <c r="B68" s="1" t="s">
        <v>283</v>
      </c>
      <c r="C68" s="2" t="s">
        <v>288</v>
      </c>
      <c r="D68" s="2">
        <v>2031</v>
      </c>
    </row>
    <row r="69" spans="1:4" x14ac:dyDescent="0.35">
      <c r="A69" s="2" t="s">
        <v>128</v>
      </c>
      <c r="B69" s="1" t="s">
        <v>129</v>
      </c>
      <c r="C69" s="2" t="s">
        <v>8</v>
      </c>
      <c r="D69" s="2">
        <v>2029</v>
      </c>
    </row>
    <row r="70" spans="1:4" x14ac:dyDescent="0.35">
      <c r="A70" s="16" t="s">
        <v>301</v>
      </c>
      <c r="B70" s="17" t="s">
        <v>302</v>
      </c>
      <c r="C70" s="16" t="s">
        <v>310</v>
      </c>
      <c r="D70" s="16">
        <v>2030</v>
      </c>
    </row>
    <row r="71" spans="1:4" x14ac:dyDescent="0.35">
      <c r="A71" s="2" t="s">
        <v>120</v>
      </c>
      <c r="B71" s="1" t="s">
        <v>121</v>
      </c>
      <c r="C71" s="2" t="s">
        <v>8</v>
      </c>
      <c r="D71" s="2">
        <v>2029</v>
      </c>
    </row>
    <row r="72" spans="1:4" x14ac:dyDescent="0.35">
      <c r="A72" s="2" t="s">
        <v>122</v>
      </c>
      <c r="B72" s="1" t="s">
        <v>123</v>
      </c>
      <c r="C72" s="2" t="s">
        <v>8</v>
      </c>
      <c r="D72" s="2">
        <v>2028</v>
      </c>
    </row>
    <row r="73" spans="1:4" x14ac:dyDescent="0.35">
      <c r="A73" s="2" t="s">
        <v>22</v>
      </c>
      <c r="B73" s="1" t="s">
        <v>23</v>
      </c>
      <c r="C73" s="2" t="s">
        <v>8</v>
      </c>
      <c r="D73" s="2">
        <v>2027</v>
      </c>
    </row>
    <row r="74" spans="1:4" x14ac:dyDescent="0.35">
      <c r="A74" s="2" t="s">
        <v>116</v>
      </c>
      <c r="B74" s="1" t="s">
        <v>117</v>
      </c>
      <c r="C74" s="2" t="s">
        <v>8</v>
      </c>
      <c r="D74" s="2">
        <v>2028</v>
      </c>
    </row>
    <row r="75" spans="1:4" x14ac:dyDescent="0.35">
      <c r="A75" s="2" t="s">
        <v>118</v>
      </c>
      <c r="B75" s="1" t="s">
        <v>119</v>
      </c>
      <c r="C75" s="2" t="s">
        <v>8</v>
      </c>
      <c r="D75" s="2">
        <v>2028</v>
      </c>
    </row>
    <row r="76" spans="1:4" x14ac:dyDescent="0.35">
      <c r="A76" s="2" t="s">
        <v>124</v>
      </c>
      <c r="B76" s="1" t="s">
        <v>125</v>
      </c>
      <c r="C76" s="2" t="s">
        <v>8</v>
      </c>
      <c r="D76" s="2">
        <v>2028</v>
      </c>
    </row>
    <row r="77" spans="1:4" x14ac:dyDescent="0.35">
      <c r="A77" s="2" t="s">
        <v>52</v>
      </c>
      <c r="B77" s="1" t="s">
        <v>53</v>
      </c>
      <c r="C77" s="2" t="s">
        <v>8</v>
      </c>
      <c r="D77" s="2">
        <v>2031</v>
      </c>
    </row>
    <row r="78" spans="1:4" x14ac:dyDescent="0.35">
      <c r="A78" s="2" t="s">
        <v>54</v>
      </c>
      <c r="B78" s="1" t="s">
        <v>55</v>
      </c>
      <c r="C78" s="2" t="s">
        <v>8</v>
      </c>
      <c r="D78" s="2">
        <v>2029</v>
      </c>
    </row>
    <row r="79" spans="1:4" x14ac:dyDescent="0.35">
      <c r="A79" s="2" t="s">
        <v>56</v>
      </c>
      <c r="B79" s="1" t="s">
        <v>57</v>
      </c>
      <c r="C79" s="2" t="s">
        <v>8</v>
      </c>
      <c r="D79" s="2">
        <v>2029</v>
      </c>
    </row>
    <row r="80" spans="1:4" x14ac:dyDescent="0.35">
      <c r="A80" s="2" t="s">
        <v>28</v>
      </c>
      <c r="B80" s="1" t="s">
        <v>29</v>
      </c>
      <c r="C80" s="2" t="s">
        <v>8</v>
      </c>
      <c r="D80" s="2">
        <v>2029</v>
      </c>
    </row>
    <row r="81" spans="1:4" x14ac:dyDescent="0.35">
      <c r="A81" s="2" t="s">
        <v>30</v>
      </c>
      <c r="B81" s="1" t="s">
        <v>31</v>
      </c>
      <c r="C81" s="2" t="s">
        <v>8</v>
      </c>
      <c r="D81" s="2">
        <v>2028</v>
      </c>
    </row>
    <row r="82" spans="1:4" x14ac:dyDescent="0.35">
      <c r="A82" s="2" t="s">
        <v>32</v>
      </c>
      <c r="B82" s="1" t="s">
        <v>33</v>
      </c>
      <c r="C82" s="2" t="s">
        <v>8</v>
      </c>
      <c r="D82" s="2">
        <v>2028</v>
      </c>
    </row>
    <row r="83" spans="1:4" x14ac:dyDescent="0.35">
      <c r="A83" s="2" t="s">
        <v>34</v>
      </c>
      <c r="B83" s="1" t="s">
        <v>35</v>
      </c>
      <c r="C83" s="2" t="s">
        <v>8</v>
      </c>
      <c r="D83" s="2">
        <v>2028</v>
      </c>
    </row>
    <row r="84" spans="1:4" x14ac:dyDescent="0.35">
      <c r="A84" s="2" t="s">
        <v>42</v>
      </c>
      <c r="B84" s="1" t="s">
        <v>43</v>
      </c>
      <c r="C84" s="2" t="s">
        <v>8</v>
      </c>
      <c r="D84" s="2">
        <v>2029</v>
      </c>
    </row>
    <row r="85" spans="1:4" x14ac:dyDescent="0.35">
      <c r="A85" s="2" t="s">
        <v>48</v>
      </c>
      <c r="B85" s="1" t="s">
        <v>49</v>
      </c>
      <c r="C85" s="2" t="s">
        <v>8</v>
      </c>
      <c r="D85" s="2">
        <v>2028</v>
      </c>
    </row>
    <row r="86" spans="1:4" x14ac:dyDescent="0.35">
      <c r="A86" s="2" t="s">
        <v>19</v>
      </c>
      <c r="B86" s="1" t="s">
        <v>20</v>
      </c>
      <c r="C86" s="2" t="s">
        <v>8</v>
      </c>
      <c r="D86" s="2">
        <v>2028</v>
      </c>
    </row>
    <row r="87" spans="1:4" x14ac:dyDescent="0.35">
      <c r="A87" s="16" t="s">
        <v>304</v>
      </c>
      <c r="B87" s="17" t="s">
        <v>305</v>
      </c>
      <c r="C87" s="16" t="s">
        <v>310</v>
      </c>
      <c r="D87" s="16">
        <v>2030</v>
      </c>
    </row>
    <row r="88" spans="1:4" x14ac:dyDescent="0.35">
      <c r="A88" s="2" t="s">
        <v>13</v>
      </c>
      <c r="B88" s="1" t="s">
        <v>14</v>
      </c>
      <c r="C88" s="2" t="s">
        <v>8</v>
      </c>
      <c r="D88" s="2">
        <v>2028</v>
      </c>
    </row>
    <row r="89" spans="1:4" x14ac:dyDescent="0.35">
      <c r="A89" s="2" t="s">
        <v>24</v>
      </c>
      <c r="B89" s="1" t="s">
        <v>25</v>
      </c>
      <c r="C89" s="2" t="s">
        <v>8</v>
      </c>
      <c r="D89" s="2">
        <v>2028</v>
      </c>
    </row>
    <row r="90" spans="1:4" x14ac:dyDescent="0.35">
      <c r="A90" s="2" t="s">
        <v>26</v>
      </c>
      <c r="B90" s="1" t="s">
        <v>27</v>
      </c>
      <c r="C90" s="2" t="s">
        <v>8</v>
      </c>
      <c r="D90" s="2">
        <v>2028</v>
      </c>
    </row>
    <row r="91" spans="1:4" x14ac:dyDescent="0.35">
      <c r="A91" s="2" t="s">
        <v>40</v>
      </c>
      <c r="B91" s="1" t="s">
        <v>41</v>
      </c>
      <c r="C91" s="2" t="s">
        <v>8</v>
      </c>
      <c r="D91" s="2">
        <v>2029</v>
      </c>
    </row>
    <row r="92" spans="1:4" x14ac:dyDescent="0.35">
      <c r="A92" s="2" t="s">
        <v>136</v>
      </c>
      <c r="B92" s="1" t="s">
        <v>137</v>
      </c>
      <c r="C92" s="2" t="s">
        <v>8</v>
      </c>
      <c r="D92" s="2">
        <v>2028</v>
      </c>
    </row>
    <row r="93" spans="1:4" x14ac:dyDescent="0.35">
      <c r="A93" s="16" t="s">
        <v>308</v>
      </c>
      <c r="B93" s="17" t="s">
        <v>309</v>
      </c>
      <c r="C93" s="16" t="s">
        <v>294</v>
      </c>
      <c r="D93" s="16">
        <v>2026</v>
      </c>
    </row>
    <row r="94" spans="1:4" x14ac:dyDescent="0.35">
      <c r="A94" s="2" t="s">
        <v>152</v>
      </c>
      <c r="B94" s="1" t="s">
        <v>153</v>
      </c>
      <c r="C94" s="2" t="s">
        <v>8</v>
      </c>
      <c r="D94" s="2">
        <v>2029</v>
      </c>
    </row>
    <row r="95" spans="1:4" x14ac:dyDescent="0.35">
      <c r="A95" s="2" t="s">
        <v>15</v>
      </c>
      <c r="B95" s="1" t="s">
        <v>16</v>
      </c>
      <c r="C95" s="2" t="s">
        <v>8</v>
      </c>
      <c r="D95" s="2">
        <v>2028</v>
      </c>
    </row>
    <row r="96" spans="1:4" x14ac:dyDescent="0.35">
      <c r="A96" s="2" t="s">
        <v>17</v>
      </c>
      <c r="B96" s="1" t="s">
        <v>18</v>
      </c>
      <c r="C96" s="2" t="s">
        <v>8</v>
      </c>
      <c r="D96" s="2">
        <v>2028</v>
      </c>
    </row>
    <row r="97" spans="1:4" x14ac:dyDescent="0.35">
      <c r="A97" s="2" t="s">
        <v>188</v>
      </c>
      <c r="B97" s="1" t="s">
        <v>189</v>
      </c>
      <c r="C97" s="2" t="s">
        <v>8</v>
      </c>
      <c r="D97" s="2">
        <v>2028</v>
      </c>
    </row>
    <row r="98" spans="1:4" x14ac:dyDescent="0.35">
      <c r="A98" s="2" t="s">
        <v>178</v>
      </c>
      <c r="B98" s="1" t="s">
        <v>179</v>
      </c>
      <c r="C98" s="2" t="s">
        <v>8</v>
      </c>
      <c r="D98" s="2">
        <v>2028</v>
      </c>
    </row>
    <row r="99" spans="1:4" x14ac:dyDescent="0.35">
      <c r="A99" s="2" t="s">
        <v>184</v>
      </c>
      <c r="B99" s="1" t="s">
        <v>185</v>
      </c>
      <c r="C99" s="2" t="s">
        <v>8</v>
      </c>
      <c r="D99" s="2">
        <v>2028</v>
      </c>
    </row>
    <row r="100" spans="1:4" x14ac:dyDescent="0.35">
      <c r="A100" s="2" t="s">
        <v>88</v>
      </c>
      <c r="B100" s="1" t="s">
        <v>89</v>
      </c>
      <c r="C100" s="2" t="s">
        <v>8</v>
      </c>
      <c r="D100" s="2">
        <v>2026</v>
      </c>
    </row>
    <row r="101" spans="1:4" x14ac:dyDescent="0.35">
      <c r="A101" s="2" t="s">
        <v>148</v>
      </c>
      <c r="B101" s="1" t="s">
        <v>149</v>
      </c>
      <c r="C101" s="2" t="s">
        <v>8</v>
      </c>
      <c r="D101" s="2">
        <v>2026</v>
      </c>
    </row>
    <row r="102" spans="1:4" x14ac:dyDescent="0.35">
      <c r="A102" s="2" t="s">
        <v>66</v>
      </c>
      <c r="B102" s="1" t="s">
        <v>67</v>
      </c>
      <c r="C102" s="2" t="s">
        <v>8</v>
      </c>
      <c r="D102" s="2">
        <v>2026</v>
      </c>
    </row>
    <row r="103" spans="1:4" x14ac:dyDescent="0.35">
      <c r="A103" s="2" t="s">
        <v>58</v>
      </c>
      <c r="B103" s="1" t="s">
        <v>59</v>
      </c>
      <c r="C103" s="2" t="s">
        <v>8</v>
      </c>
      <c r="D103" s="2">
        <v>2026</v>
      </c>
    </row>
    <row r="104" spans="1:4" x14ac:dyDescent="0.35">
      <c r="A104" s="2" t="s">
        <v>110</v>
      </c>
      <c r="B104" s="1" t="s">
        <v>111</v>
      </c>
      <c r="C104" s="2" t="s">
        <v>8</v>
      </c>
      <c r="D104" s="2">
        <v>2028</v>
      </c>
    </row>
    <row r="105" spans="1:4" x14ac:dyDescent="0.35">
      <c r="A105" s="2" t="s">
        <v>62</v>
      </c>
      <c r="B105" s="1" t="s">
        <v>63</v>
      </c>
      <c r="C105" s="2" t="s">
        <v>8</v>
      </c>
      <c r="D105" s="2">
        <v>2028</v>
      </c>
    </row>
    <row r="106" spans="1:4" x14ac:dyDescent="0.35">
      <c r="A106" s="2" t="s">
        <v>60</v>
      </c>
      <c r="B106" s="1" t="s">
        <v>61</v>
      </c>
      <c r="C106" s="2" t="s">
        <v>8</v>
      </c>
      <c r="D106" s="2">
        <v>2028</v>
      </c>
    </row>
    <row r="107" spans="1:4" x14ac:dyDescent="0.35">
      <c r="A107" s="2" t="s">
        <v>108</v>
      </c>
      <c r="B107" s="1" t="s">
        <v>109</v>
      </c>
      <c r="C107" s="2" t="s">
        <v>8</v>
      </c>
      <c r="D107" s="2">
        <v>2028</v>
      </c>
    </row>
  </sheetData>
  <sortState xmlns:xlrd2="http://schemas.microsoft.com/office/spreadsheetml/2017/richdata2" ref="A2:D107">
    <sortCondition ref="A2:A107"/>
  </sortState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AAA1-D16E-4810-BB23-03908D245234}">
  <dimension ref="A1:E107"/>
  <sheetViews>
    <sheetView topLeftCell="A84" workbookViewId="0">
      <selection activeCell="H8" sqref="H8"/>
    </sheetView>
  </sheetViews>
  <sheetFormatPr defaultRowHeight="14.5" x14ac:dyDescent="0.35"/>
  <cols>
    <col min="1" max="1" width="9.7265625" bestFit="1" customWidth="1"/>
    <col min="2" max="2" width="28.7265625" bestFit="1" customWidth="1"/>
    <col min="3" max="3" width="20.81640625" bestFit="1" customWidth="1"/>
    <col min="4" max="4" width="16.453125" bestFit="1" customWidth="1"/>
    <col min="5" max="5" width="20.81640625" bestFit="1" customWidth="1"/>
  </cols>
  <sheetData>
    <row r="1" spans="1:5" x14ac:dyDescent="0.35">
      <c r="A1" t="s">
        <v>253</v>
      </c>
      <c r="B1" t="s">
        <v>254</v>
      </c>
      <c r="C1" t="s">
        <v>347</v>
      </c>
      <c r="D1" t="s">
        <v>348</v>
      </c>
      <c r="E1" t="s">
        <v>349</v>
      </c>
    </row>
    <row r="2" spans="1:5" x14ac:dyDescent="0.35">
      <c r="A2" t="s">
        <v>96</v>
      </c>
      <c r="B2" t="s">
        <v>97</v>
      </c>
      <c r="C2">
        <v>47.957000000000001</v>
      </c>
      <c r="D2">
        <v>2861099.99</v>
      </c>
      <c r="E2">
        <f>C2*1000</f>
        <v>47957</v>
      </c>
    </row>
    <row r="3" spans="1:5" x14ac:dyDescent="0.35">
      <c r="A3" t="s">
        <v>92</v>
      </c>
      <c r="B3" t="s">
        <v>93</v>
      </c>
      <c r="C3">
        <v>21.309000000000001</v>
      </c>
      <c r="D3">
        <v>2205210.13</v>
      </c>
      <c r="E3">
        <f t="shared" ref="E3:E66" si="0">C3*1000</f>
        <v>21309</v>
      </c>
    </row>
    <row r="4" spans="1:5" x14ac:dyDescent="0.35">
      <c r="A4" t="s">
        <v>154</v>
      </c>
      <c r="B4" t="s">
        <v>155</v>
      </c>
      <c r="C4">
        <v>91.313999999999993</v>
      </c>
      <c r="D4">
        <v>2541471.3199999998</v>
      </c>
      <c r="E4">
        <f t="shared" si="0"/>
        <v>91314</v>
      </c>
    </row>
    <row r="5" spans="1:5" x14ac:dyDescent="0.35">
      <c r="A5" t="s">
        <v>174</v>
      </c>
      <c r="B5" t="s">
        <v>175</v>
      </c>
      <c r="C5">
        <v>4.95</v>
      </c>
      <c r="D5">
        <v>2689504.52</v>
      </c>
      <c r="E5">
        <f t="shared" si="0"/>
        <v>4950</v>
      </c>
    </row>
    <row r="6" spans="1:5" x14ac:dyDescent="0.35">
      <c r="A6" t="s">
        <v>284</v>
      </c>
      <c r="B6" t="s">
        <v>285</v>
      </c>
      <c r="C6">
        <v>253.38499999999999</v>
      </c>
      <c r="D6">
        <v>1381050</v>
      </c>
      <c r="E6">
        <f t="shared" si="0"/>
        <v>253385</v>
      </c>
    </row>
    <row r="7" spans="1:5" x14ac:dyDescent="0.35">
      <c r="A7" t="s">
        <v>180</v>
      </c>
      <c r="B7" t="s">
        <v>181</v>
      </c>
      <c r="C7">
        <v>26.902999999999999</v>
      </c>
      <c r="D7">
        <v>2244978.16</v>
      </c>
      <c r="E7">
        <f t="shared" si="0"/>
        <v>26903</v>
      </c>
    </row>
    <row r="8" spans="1:5" x14ac:dyDescent="0.35">
      <c r="A8" t="s">
        <v>182</v>
      </c>
      <c r="B8" t="s">
        <v>183</v>
      </c>
      <c r="C8">
        <v>4.8</v>
      </c>
      <c r="D8">
        <v>2244990.7200000002</v>
      </c>
      <c r="E8">
        <f t="shared" si="0"/>
        <v>4800</v>
      </c>
    </row>
    <row r="9" spans="1:5" x14ac:dyDescent="0.35">
      <c r="A9" t="s">
        <v>270</v>
      </c>
      <c r="B9" t="s">
        <v>271</v>
      </c>
      <c r="C9">
        <v>635.75800000000004</v>
      </c>
      <c r="D9">
        <v>2249831.35</v>
      </c>
      <c r="E9">
        <f t="shared" si="0"/>
        <v>635758</v>
      </c>
    </row>
    <row r="10" spans="1:5" x14ac:dyDescent="0.35">
      <c r="A10" t="s">
        <v>68</v>
      </c>
      <c r="B10" t="s">
        <v>69</v>
      </c>
      <c r="C10">
        <v>9.3089999999999993</v>
      </c>
      <c r="D10">
        <v>2860999.47</v>
      </c>
      <c r="E10">
        <f t="shared" si="0"/>
        <v>9309</v>
      </c>
    </row>
    <row r="11" spans="1:5" x14ac:dyDescent="0.35">
      <c r="A11" t="s">
        <v>70</v>
      </c>
      <c r="B11" t="s">
        <v>71</v>
      </c>
      <c r="C11">
        <v>9.3089999999999993</v>
      </c>
      <c r="D11">
        <v>2860999.47</v>
      </c>
      <c r="E11">
        <f t="shared" si="0"/>
        <v>9309</v>
      </c>
    </row>
    <row r="12" spans="1:5" x14ac:dyDescent="0.35">
      <c r="A12" t="s">
        <v>72</v>
      </c>
      <c r="B12" t="s">
        <v>73</v>
      </c>
      <c r="C12">
        <v>9.3089999999999993</v>
      </c>
      <c r="D12">
        <v>2860999.47</v>
      </c>
      <c r="E12">
        <f t="shared" si="0"/>
        <v>9309</v>
      </c>
    </row>
    <row r="13" spans="1:5" x14ac:dyDescent="0.35">
      <c r="A13" t="s">
        <v>74</v>
      </c>
      <c r="B13" t="s">
        <v>75</v>
      </c>
      <c r="C13">
        <v>9.3089999999999993</v>
      </c>
      <c r="D13">
        <v>2860999.47</v>
      </c>
      <c r="E13">
        <f t="shared" si="0"/>
        <v>9309</v>
      </c>
    </row>
    <row r="14" spans="1:5" x14ac:dyDescent="0.35">
      <c r="A14" t="s">
        <v>76</v>
      </c>
      <c r="B14" t="s">
        <v>77</v>
      </c>
      <c r="C14">
        <v>9.3089999999999993</v>
      </c>
      <c r="D14">
        <v>2860999.47</v>
      </c>
      <c r="E14">
        <f t="shared" si="0"/>
        <v>9309</v>
      </c>
    </row>
    <row r="15" spans="1:5" x14ac:dyDescent="0.35">
      <c r="A15" t="s">
        <v>94</v>
      </c>
      <c r="B15" t="s">
        <v>95</v>
      </c>
      <c r="C15">
        <v>125.629</v>
      </c>
      <c r="D15">
        <v>2718999.37</v>
      </c>
      <c r="E15">
        <f t="shared" si="0"/>
        <v>125629</v>
      </c>
    </row>
    <row r="16" spans="1:5" x14ac:dyDescent="0.35">
      <c r="A16" t="s">
        <v>104</v>
      </c>
      <c r="B16" t="s">
        <v>105</v>
      </c>
      <c r="C16">
        <v>173.93899999999999</v>
      </c>
      <c r="D16">
        <v>2717984.33</v>
      </c>
      <c r="E16">
        <f t="shared" si="0"/>
        <v>173939</v>
      </c>
    </row>
    <row r="17" spans="1:5" x14ac:dyDescent="0.35">
      <c r="A17" t="s">
        <v>280</v>
      </c>
      <c r="B17" t="s">
        <v>281</v>
      </c>
      <c r="C17">
        <v>195.78</v>
      </c>
      <c r="D17">
        <v>1381050</v>
      </c>
      <c r="E17">
        <f t="shared" si="0"/>
        <v>195780</v>
      </c>
    </row>
    <row r="18" spans="1:5" x14ac:dyDescent="0.35">
      <c r="A18" t="s">
        <v>140</v>
      </c>
      <c r="B18" t="s">
        <v>141</v>
      </c>
      <c r="C18">
        <v>229.28100000000001</v>
      </c>
      <c r="D18">
        <v>2711500</v>
      </c>
      <c r="E18">
        <f t="shared" si="0"/>
        <v>229281</v>
      </c>
    </row>
    <row r="19" spans="1:5" x14ac:dyDescent="0.35">
      <c r="A19" t="s">
        <v>78</v>
      </c>
      <c r="B19" t="s">
        <v>79</v>
      </c>
      <c r="C19">
        <v>324.13200000000001</v>
      </c>
      <c r="D19">
        <v>2249919.46</v>
      </c>
      <c r="E19">
        <f t="shared" si="0"/>
        <v>324132</v>
      </c>
    </row>
    <row r="20" spans="1:5" x14ac:dyDescent="0.35">
      <c r="A20" t="s">
        <v>114</v>
      </c>
      <c r="B20" t="s">
        <v>115</v>
      </c>
      <c r="C20">
        <v>574.53899999999999</v>
      </c>
      <c r="D20">
        <v>2706841.21</v>
      </c>
      <c r="E20">
        <f t="shared" si="0"/>
        <v>574539</v>
      </c>
    </row>
    <row r="21" spans="1:5" x14ac:dyDescent="0.35">
      <c r="A21" t="s">
        <v>80</v>
      </c>
      <c r="B21" t="s">
        <v>81</v>
      </c>
      <c r="C21">
        <v>319.67899999999997</v>
      </c>
      <c r="D21">
        <v>2249919.46</v>
      </c>
      <c r="E21">
        <f t="shared" si="0"/>
        <v>319679</v>
      </c>
    </row>
    <row r="22" spans="1:5" x14ac:dyDescent="0.35">
      <c r="A22" t="s">
        <v>156</v>
      </c>
      <c r="B22" t="s">
        <v>157</v>
      </c>
      <c r="C22">
        <v>92</v>
      </c>
      <c r="D22">
        <v>2700000.27</v>
      </c>
      <c r="E22">
        <f t="shared" si="0"/>
        <v>92000</v>
      </c>
    </row>
    <row r="23" spans="1:5" x14ac:dyDescent="0.35">
      <c r="A23" t="s">
        <v>82</v>
      </c>
      <c r="B23" t="s">
        <v>83</v>
      </c>
      <c r="C23">
        <v>167.23</v>
      </c>
      <c r="D23">
        <v>2249919.46</v>
      </c>
      <c r="E23">
        <f t="shared" si="0"/>
        <v>167230</v>
      </c>
    </row>
    <row r="24" spans="1:5" x14ac:dyDescent="0.35">
      <c r="A24" t="s">
        <v>130</v>
      </c>
      <c r="B24" t="s">
        <v>131</v>
      </c>
      <c r="C24">
        <v>71.656999999999996</v>
      </c>
      <c r="D24">
        <v>2204017.48</v>
      </c>
      <c r="E24">
        <f t="shared" si="0"/>
        <v>71657</v>
      </c>
    </row>
    <row r="25" spans="1:5" x14ac:dyDescent="0.35">
      <c r="A25" t="s">
        <v>186</v>
      </c>
      <c r="B25" t="s">
        <v>187</v>
      </c>
      <c r="C25">
        <v>35.719000000000001</v>
      </c>
      <c r="D25">
        <v>2204893.48</v>
      </c>
      <c r="E25">
        <f t="shared" si="0"/>
        <v>35719</v>
      </c>
    </row>
    <row r="26" spans="1:5" x14ac:dyDescent="0.35">
      <c r="A26" t="s">
        <v>98</v>
      </c>
      <c r="B26" t="s">
        <v>99</v>
      </c>
      <c r="C26">
        <v>47.957000000000001</v>
      </c>
      <c r="D26">
        <v>2861099.99</v>
      </c>
      <c r="E26">
        <f t="shared" si="0"/>
        <v>47957</v>
      </c>
    </row>
    <row r="27" spans="1:5" x14ac:dyDescent="0.35">
      <c r="A27" t="s">
        <v>100</v>
      </c>
      <c r="B27" t="s">
        <v>101</v>
      </c>
      <c r="C27">
        <v>48.091999999999999</v>
      </c>
      <c r="D27">
        <v>2702013.35</v>
      </c>
      <c r="E27">
        <f t="shared" si="0"/>
        <v>48092</v>
      </c>
    </row>
    <row r="28" spans="1:5" x14ac:dyDescent="0.35">
      <c r="A28" t="s">
        <v>102</v>
      </c>
      <c r="B28" t="s">
        <v>103</v>
      </c>
      <c r="C28">
        <v>48.091999999999999</v>
      </c>
      <c r="D28">
        <v>2695274.85</v>
      </c>
      <c r="E28">
        <f t="shared" si="0"/>
        <v>48092</v>
      </c>
    </row>
    <row r="29" spans="1:5" x14ac:dyDescent="0.35">
      <c r="A29" t="s">
        <v>106</v>
      </c>
      <c r="B29" t="s">
        <v>107</v>
      </c>
      <c r="C29">
        <v>49.54</v>
      </c>
      <c r="D29">
        <v>2697403.8</v>
      </c>
      <c r="E29">
        <f t="shared" si="0"/>
        <v>49540</v>
      </c>
    </row>
    <row r="30" spans="1:5" x14ac:dyDescent="0.35">
      <c r="A30" t="s">
        <v>132</v>
      </c>
      <c r="B30" t="s">
        <v>133</v>
      </c>
      <c r="C30">
        <v>216.411</v>
      </c>
      <c r="D30">
        <v>2409005.2000000002</v>
      </c>
      <c r="E30">
        <f t="shared" si="0"/>
        <v>216411</v>
      </c>
    </row>
    <row r="31" spans="1:5" x14ac:dyDescent="0.35">
      <c r="A31" t="s">
        <v>134</v>
      </c>
      <c r="B31" t="s">
        <v>135</v>
      </c>
      <c r="C31">
        <v>216.411</v>
      </c>
      <c r="D31">
        <v>2409005.2000000002</v>
      </c>
      <c r="E31">
        <f t="shared" si="0"/>
        <v>216411</v>
      </c>
    </row>
    <row r="32" spans="1:5" x14ac:dyDescent="0.35">
      <c r="A32" t="s">
        <v>164</v>
      </c>
      <c r="B32" t="s">
        <v>165</v>
      </c>
      <c r="C32">
        <v>47.036000000000001</v>
      </c>
      <c r="D32">
        <v>2249962.5299999998</v>
      </c>
      <c r="E32">
        <f t="shared" si="0"/>
        <v>47036</v>
      </c>
    </row>
    <row r="33" spans="1:5" x14ac:dyDescent="0.35">
      <c r="A33" t="s">
        <v>142</v>
      </c>
      <c r="B33" t="s">
        <v>143</v>
      </c>
      <c r="C33">
        <v>31.239000000000001</v>
      </c>
      <c r="D33">
        <v>2500000.0099999998</v>
      </c>
      <c r="E33">
        <f t="shared" si="0"/>
        <v>31239</v>
      </c>
    </row>
    <row r="34" spans="1:5" x14ac:dyDescent="0.35">
      <c r="A34" t="s">
        <v>170</v>
      </c>
      <c r="B34" t="s">
        <v>171</v>
      </c>
      <c r="C34">
        <v>279.31900000000002</v>
      </c>
      <c r="D34">
        <v>2702980</v>
      </c>
      <c r="E34">
        <f t="shared" si="0"/>
        <v>279319</v>
      </c>
    </row>
    <row r="35" spans="1:5" x14ac:dyDescent="0.35">
      <c r="A35" t="s">
        <v>21</v>
      </c>
      <c r="B35" t="s">
        <v>3</v>
      </c>
      <c r="C35">
        <v>157.267</v>
      </c>
      <c r="D35">
        <v>2250000</v>
      </c>
      <c r="E35">
        <f t="shared" si="0"/>
        <v>157267</v>
      </c>
    </row>
    <row r="36" spans="1:5" x14ac:dyDescent="0.35">
      <c r="A36" t="s">
        <v>168</v>
      </c>
      <c r="B36" t="s">
        <v>169</v>
      </c>
      <c r="C36">
        <v>817.69799999999998</v>
      </c>
      <c r="D36">
        <v>2249995</v>
      </c>
      <c r="E36">
        <f t="shared" si="0"/>
        <v>817698</v>
      </c>
    </row>
    <row r="37" spans="1:5" x14ac:dyDescent="0.35">
      <c r="A37" t="s">
        <v>9</v>
      </c>
      <c r="B37" t="s">
        <v>10</v>
      </c>
      <c r="C37">
        <v>250</v>
      </c>
      <c r="D37">
        <v>2700000</v>
      </c>
      <c r="E37">
        <f t="shared" si="0"/>
        <v>250000</v>
      </c>
    </row>
    <row r="38" spans="1:5" x14ac:dyDescent="0.35">
      <c r="A38" t="s">
        <v>138</v>
      </c>
      <c r="B38" t="s">
        <v>139</v>
      </c>
      <c r="C38">
        <v>280</v>
      </c>
      <c r="D38">
        <v>2890000</v>
      </c>
      <c r="E38">
        <f t="shared" si="0"/>
        <v>280000</v>
      </c>
    </row>
    <row r="39" spans="1:5" x14ac:dyDescent="0.35">
      <c r="A39" t="s">
        <v>6</v>
      </c>
      <c r="B39" t="s">
        <v>7</v>
      </c>
      <c r="C39">
        <v>60</v>
      </c>
      <c r="D39">
        <v>2700000</v>
      </c>
      <c r="E39">
        <f t="shared" si="0"/>
        <v>60000</v>
      </c>
    </row>
    <row r="40" spans="1:5" x14ac:dyDescent="0.35">
      <c r="A40" t="s">
        <v>158</v>
      </c>
      <c r="B40" t="s">
        <v>159</v>
      </c>
      <c r="C40">
        <v>250</v>
      </c>
      <c r="D40">
        <v>2710000</v>
      </c>
      <c r="E40">
        <f t="shared" si="0"/>
        <v>250000</v>
      </c>
    </row>
    <row r="41" spans="1:5" x14ac:dyDescent="0.35">
      <c r="A41" t="s">
        <v>112</v>
      </c>
      <c r="B41" t="s">
        <v>113</v>
      </c>
      <c r="C41">
        <v>250</v>
      </c>
      <c r="D41">
        <v>2700000</v>
      </c>
      <c r="E41">
        <f t="shared" si="0"/>
        <v>250000</v>
      </c>
    </row>
    <row r="42" spans="1:5" x14ac:dyDescent="0.35">
      <c r="A42" t="s">
        <v>146</v>
      </c>
      <c r="B42" t="s">
        <v>147</v>
      </c>
      <c r="C42">
        <v>250</v>
      </c>
      <c r="D42">
        <v>2760000</v>
      </c>
      <c r="E42">
        <f t="shared" si="0"/>
        <v>250000</v>
      </c>
    </row>
    <row r="43" spans="1:5" x14ac:dyDescent="0.35">
      <c r="A43" t="s">
        <v>172</v>
      </c>
      <c r="B43" t="s">
        <v>173</v>
      </c>
      <c r="C43">
        <v>234.48</v>
      </c>
      <c r="D43">
        <v>2249991</v>
      </c>
      <c r="E43">
        <f t="shared" si="0"/>
        <v>234480</v>
      </c>
    </row>
    <row r="44" spans="1:5" x14ac:dyDescent="0.35">
      <c r="A44" t="s">
        <v>275</v>
      </c>
      <c r="B44" t="s">
        <v>276</v>
      </c>
      <c r="C44">
        <v>690.47</v>
      </c>
      <c r="D44">
        <v>1395000</v>
      </c>
      <c r="E44">
        <f t="shared" si="0"/>
        <v>690470</v>
      </c>
    </row>
    <row r="45" spans="1:5" x14ac:dyDescent="0.35">
      <c r="A45" t="s">
        <v>162</v>
      </c>
      <c r="B45" t="s">
        <v>163</v>
      </c>
      <c r="C45">
        <v>132.95099999999999</v>
      </c>
      <c r="D45">
        <v>2205220.1</v>
      </c>
      <c r="E45">
        <f t="shared" si="0"/>
        <v>132951</v>
      </c>
    </row>
    <row r="46" spans="1:5" x14ac:dyDescent="0.35">
      <c r="A46" t="s">
        <v>272</v>
      </c>
      <c r="B46" t="s">
        <v>273</v>
      </c>
      <c r="C46">
        <v>316.16300000000001</v>
      </c>
      <c r="D46">
        <v>2249921.9700000002</v>
      </c>
      <c r="E46">
        <f t="shared" si="0"/>
        <v>316163</v>
      </c>
    </row>
    <row r="47" spans="1:5" x14ac:dyDescent="0.35">
      <c r="A47" t="s">
        <v>268</v>
      </c>
      <c r="B47" t="s">
        <v>269</v>
      </c>
      <c r="C47">
        <v>311.726</v>
      </c>
      <c r="D47">
        <v>2249921.9700000002</v>
      </c>
      <c r="E47">
        <f t="shared" si="0"/>
        <v>311726</v>
      </c>
    </row>
    <row r="48" spans="1:5" x14ac:dyDescent="0.35">
      <c r="A48" t="s">
        <v>44</v>
      </c>
      <c r="B48" t="s">
        <v>45</v>
      </c>
      <c r="C48">
        <v>88.245000000000005</v>
      </c>
      <c r="D48">
        <v>2735000</v>
      </c>
      <c r="E48">
        <f t="shared" si="0"/>
        <v>88245</v>
      </c>
    </row>
    <row r="49" spans="1:5" x14ac:dyDescent="0.35">
      <c r="A49" t="s">
        <v>84</v>
      </c>
      <c r="B49" t="s">
        <v>85</v>
      </c>
      <c r="C49">
        <v>290.613</v>
      </c>
      <c r="D49">
        <v>2323009.12</v>
      </c>
      <c r="E49">
        <f t="shared" si="0"/>
        <v>290613</v>
      </c>
    </row>
    <row r="50" spans="1:5" x14ac:dyDescent="0.35">
      <c r="A50" t="s">
        <v>38</v>
      </c>
      <c r="B50" t="s">
        <v>39</v>
      </c>
      <c r="C50">
        <v>787.80899999999997</v>
      </c>
      <c r="D50">
        <v>2205210</v>
      </c>
      <c r="E50">
        <f t="shared" si="0"/>
        <v>787809</v>
      </c>
    </row>
    <row r="51" spans="1:5" x14ac:dyDescent="0.35">
      <c r="A51" t="s">
        <v>277</v>
      </c>
      <c r="B51" t="s">
        <v>278</v>
      </c>
      <c r="C51">
        <v>1172.3440000000001</v>
      </c>
      <c r="D51">
        <v>1395000</v>
      </c>
      <c r="E51">
        <f t="shared" si="0"/>
        <v>1172344</v>
      </c>
    </row>
    <row r="52" spans="1:5" x14ac:dyDescent="0.35">
      <c r="A52" t="s">
        <v>160</v>
      </c>
      <c r="B52" t="s">
        <v>161</v>
      </c>
      <c r="C52">
        <v>53.765999999999998</v>
      </c>
      <c r="D52">
        <v>2702989.98</v>
      </c>
      <c r="E52">
        <f t="shared" si="0"/>
        <v>53766</v>
      </c>
    </row>
    <row r="53" spans="1:5" x14ac:dyDescent="0.35">
      <c r="A53" t="s">
        <v>86</v>
      </c>
      <c r="B53" t="s">
        <v>87</v>
      </c>
      <c r="C53">
        <v>166.262</v>
      </c>
      <c r="D53">
        <v>2690434</v>
      </c>
      <c r="E53">
        <f t="shared" si="0"/>
        <v>166262</v>
      </c>
    </row>
    <row r="54" spans="1:5" x14ac:dyDescent="0.35">
      <c r="A54" t="s">
        <v>166</v>
      </c>
      <c r="B54" t="s">
        <v>167</v>
      </c>
      <c r="C54">
        <v>194.01</v>
      </c>
      <c r="D54">
        <v>2249991</v>
      </c>
      <c r="E54">
        <f t="shared" si="0"/>
        <v>194010</v>
      </c>
    </row>
    <row r="55" spans="1:5" x14ac:dyDescent="0.35">
      <c r="A55" t="s">
        <v>292</v>
      </c>
      <c r="B55" t="s">
        <v>293</v>
      </c>
      <c r="C55">
        <v>174.69</v>
      </c>
      <c r="D55">
        <v>852192</v>
      </c>
      <c r="E55">
        <f t="shared" si="0"/>
        <v>174690</v>
      </c>
    </row>
    <row r="56" spans="1:5" x14ac:dyDescent="0.35">
      <c r="A56" t="s">
        <v>295</v>
      </c>
      <c r="B56" t="s">
        <v>296</v>
      </c>
      <c r="C56">
        <v>157.83099999999999</v>
      </c>
      <c r="D56">
        <v>898249.41</v>
      </c>
      <c r="E56">
        <f t="shared" si="0"/>
        <v>157831</v>
      </c>
    </row>
    <row r="57" spans="1:5" x14ac:dyDescent="0.35">
      <c r="A57" t="s">
        <v>90</v>
      </c>
      <c r="B57" t="s">
        <v>91</v>
      </c>
      <c r="C57">
        <v>100.85899999999999</v>
      </c>
      <c r="D57">
        <v>2866049.99</v>
      </c>
      <c r="E57">
        <f t="shared" si="0"/>
        <v>100859</v>
      </c>
    </row>
    <row r="58" spans="1:5" x14ac:dyDescent="0.35">
      <c r="A58" t="s">
        <v>64</v>
      </c>
      <c r="B58" t="s">
        <v>65</v>
      </c>
      <c r="C58">
        <v>701.51400000000001</v>
      </c>
      <c r="D58">
        <v>2420338.29</v>
      </c>
      <c r="E58">
        <f t="shared" si="0"/>
        <v>701514</v>
      </c>
    </row>
    <row r="59" spans="1:5" x14ac:dyDescent="0.35">
      <c r="A59" t="s">
        <v>176</v>
      </c>
      <c r="B59" t="s">
        <v>177</v>
      </c>
      <c r="C59">
        <v>171.49100000000001</v>
      </c>
      <c r="D59">
        <v>2700000</v>
      </c>
      <c r="E59">
        <f t="shared" si="0"/>
        <v>171491</v>
      </c>
    </row>
    <row r="60" spans="1:5" x14ac:dyDescent="0.35">
      <c r="A60" t="s">
        <v>298</v>
      </c>
      <c r="B60" t="s">
        <v>299</v>
      </c>
      <c r="C60">
        <v>20</v>
      </c>
      <c r="D60">
        <v>893688.91</v>
      </c>
      <c r="E60">
        <f t="shared" si="0"/>
        <v>20000</v>
      </c>
    </row>
    <row r="61" spans="1:5" x14ac:dyDescent="0.35">
      <c r="A61" t="s">
        <v>144</v>
      </c>
      <c r="B61" t="s">
        <v>145</v>
      </c>
      <c r="C61">
        <v>31.239000000000001</v>
      </c>
      <c r="D61">
        <v>2500000</v>
      </c>
      <c r="E61">
        <f t="shared" si="0"/>
        <v>31239</v>
      </c>
    </row>
    <row r="62" spans="1:5" x14ac:dyDescent="0.35">
      <c r="A62" t="s">
        <v>11</v>
      </c>
      <c r="B62" t="s">
        <v>12</v>
      </c>
      <c r="C62">
        <v>142.55600000000001</v>
      </c>
      <c r="D62">
        <v>2248000</v>
      </c>
      <c r="E62">
        <f t="shared" si="0"/>
        <v>142556</v>
      </c>
    </row>
    <row r="63" spans="1:5" x14ac:dyDescent="0.35">
      <c r="A63" t="s">
        <v>150</v>
      </c>
      <c r="B63" t="s">
        <v>151</v>
      </c>
      <c r="C63">
        <v>150.82300000000001</v>
      </c>
      <c r="D63">
        <v>2498000</v>
      </c>
      <c r="E63">
        <f t="shared" si="0"/>
        <v>150823</v>
      </c>
    </row>
    <row r="64" spans="1:5" x14ac:dyDescent="0.35">
      <c r="A64" t="s">
        <v>50</v>
      </c>
      <c r="B64" t="s">
        <v>51</v>
      </c>
      <c r="C64">
        <v>26.779</v>
      </c>
      <c r="D64">
        <v>2693999.93</v>
      </c>
      <c r="E64">
        <f t="shared" si="0"/>
        <v>26779</v>
      </c>
    </row>
    <row r="65" spans="1:5" x14ac:dyDescent="0.35">
      <c r="A65" t="s">
        <v>46</v>
      </c>
      <c r="B65" t="s">
        <v>47</v>
      </c>
      <c r="C65">
        <v>26.779</v>
      </c>
      <c r="D65">
        <v>2693999.93</v>
      </c>
      <c r="E65">
        <f t="shared" si="0"/>
        <v>26779</v>
      </c>
    </row>
    <row r="66" spans="1:5" x14ac:dyDescent="0.35">
      <c r="A66" t="s">
        <v>36</v>
      </c>
      <c r="B66" t="s">
        <v>37</v>
      </c>
      <c r="C66">
        <v>130.36799999999999</v>
      </c>
      <c r="D66">
        <v>2180000</v>
      </c>
      <c r="E66">
        <f t="shared" si="0"/>
        <v>130368</v>
      </c>
    </row>
    <row r="67" spans="1:5" x14ac:dyDescent="0.35">
      <c r="A67" t="s">
        <v>126</v>
      </c>
      <c r="B67" t="s">
        <v>127</v>
      </c>
      <c r="C67">
        <v>219.291</v>
      </c>
      <c r="D67">
        <v>2409089.4900000002</v>
      </c>
      <c r="E67">
        <f t="shared" ref="E67:E107" si="1">C67*1000</f>
        <v>219291</v>
      </c>
    </row>
    <row r="68" spans="1:5" x14ac:dyDescent="0.35">
      <c r="A68" t="s">
        <v>282</v>
      </c>
      <c r="B68" t="s">
        <v>283</v>
      </c>
      <c r="C68">
        <v>190.12899999999999</v>
      </c>
      <c r="D68">
        <v>1400000</v>
      </c>
      <c r="E68">
        <f t="shared" si="1"/>
        <v>190129</v>
      </c>
    </row>
    <row r="69" spans="1:5" x14ac:dyDescent="0.35">
      <c r="A69" t="s">
        <v>128</v>
      </c>
      <c r="B69" t="s">
        <v>129</v>
      </c>
      <c r="C69">
        <v>55</v>
      </c>
      <c r="D69">
        <v>2750000</v>
      </c>
      <c r="E69">
        <f t="shared" si="1"/>
        <v>55000</v>
      </c>
    </row>
    <row r="70" spans="1:5" x14ac:dyDescent="0.35">
      <c r="A70" t="s">
        <v>301</v>
      </c>
      <c r="B70" t="s">
        <v>302</v>
      </c>
      <c r="C70">
        <v>48</v>
      </c>
      <c r="D70">
        <v>779252.44</v>
      </c>
      <c r="E70">
        <f t="shared" si="1"/>
        <v>48000</v>
      </c>
    </row>
    <row r="71" spans="1:5" x14ac:dyDescent="0.35">
      <c r="A71" t="s">
        <v>120</v>
      </c>
      <c r="B71" t="s">
        <v>121</v>
      </c>
      <c r="C71">
        <v>40</v>
      </c>
      <c r="D71">
        <v>2740000</v>
      </c>
      <c r="E71">
        <f t="shared" si="1"/>
        <v>40000</v>
      </c>
    </row>
    <row r="72" spans="1:5" x14ac:dyDescent="0.35">
      <c r="A72" t="s">
        <v>122</v>
      </c>
      <c r="B72" t="s">
        <v>123</v>
      </c>
      <c r="C72">
        <v>59.564</v>
      </c>
      <c r="D72">
        <v>2697350.06</v>
      </c>
      <c r="E72">
        <f t="shared" si="1"/>
        <v>59564</v>
      </c>
    </row>
    <row r="73" spans="1:5" x14ac:dyDescent="0.35">
      <c r="A73" t="s">
        <v>22</v>
      </c>
      <c r="B73" t="s">
        <v>23</v>
      </c>
      <c r="C73">
        <v>16.728000000000002</v>
      </c>
      <c r="D73">
        <v>2224918.64</v>
      </c>
      <c r="E73">
        <f t="shared" si="1"/>
        <v>16728</v>
      </c>
    </row>
    <row r="74" spans="1:5" x14ac:dyDescent="0.35">
      <c r="A74" t="s">
        <v>116</v>
      </c>
      <c r="B74" t="s">
        <v>117</v>
      </c>
      <c r="C74">
        <v>446.82400000000001</v>
      </c>
      <c r="D74">
        <v>2706841.21</v>
      </c>
      <c r="E74">
        <f t="shared" si="1"/>
        <v>446824</v>
      </c>
    </row>
    <row r="75" spans="1:5" x14ac:dyDescent="0.35">
      <c r="A75" t="s">
        <v>118</v>
      </c>
      <c r="B75" t="s">
        <v>119</v>
      </c>
      <c r="C75">
        <v>223.41200000000001</v>
      </c>
      <c r="D75">
        <v>2706928.81</v>
      </c>
      <c r="E75">
        <f t="shared" si="1"/>
        <v>223412</v>
      </c>
    </row>
    <row r="76" spans="1:5" x14ac:dyDescent="0.35">
      <c r="A76" t="s">
        <v>124</v>
      </c>
      <c r="B76" t="s">
        <v>125</v>
      </c>
      <c r="C76">
        <v>51.3</v>
      </c>
      <c r="D76">
        <v>2699219.64</v>
      </c>
      <c r="E76">
        <f t="shared" si="1"/>
        <v>51300</v>
      </c>
    </row>
    <row r="77" spans="1:5" x14ac:dyDescent="0.35">
      <c r="A77" t="s">
        <v>52</v>
      </c>
      <c r="B77" t="s">
        <v>53</v>
      </c>
      <c r="C77">
        <v>441.404</v>
      </c>
      <c r="D77">
        <v>2409001.2400000002</v>
      </c>
      <c r="E77">
        <f t="shared" si="1"/>
        <v>441404</v>
      </c>
    </row>
    <row r="78" spans="1:5" x14ac:dyDescent="0.35">
      <c r="A78" t="s">
        <v>54</v>
      </c>
      <c r="B78" t="s">
        <v>55</v>
      </c>
      <c r="C78">
        <v>860.85900000000004</v>
      </c>
      <c r="D78">
        <v>2870827.2</v>
      </c>
      <c r="E78">
        <f t="shared" si="1"/>
        <v>860859</v>
      </c>
    </row>
    <row r="79" spans="1:5" x14ac:dyDescent="0.35">
      <c r="A79" t="s">
        <v>56</v>
      </c>
      <c r="B79" t="s">
        <v>57</v>
      </c>
      <c r="C79">
        <v>286.95299999999997</v>
      </c>
      <c r="D79">
        <v>2865921.6</v>
      </c>
      <c r="E79">
        <f t="shared" si="1"/>
        <v>286953</v>
      </c>
    </row>
    <row r="80" spans="1:5" x14ac:dyDescent="0.35">
      <c r="A80" t="s">
        <v>28</v>
      </c>
      <c r="B80" t="s">
        <v>29</v>
      </c>
      <c r="C80">
        <v>47.536000000000001</v>
      </c>
      <c r="D80">
        <v>2870912.52</v>
      </c>
      <c r="E80">
        <f t="shared" si="1"/>
        <v>47536</v>
      </c>
    </row>
    <row r="81" spans="1:5" x14ac:dyDescent="0.35">
      <c r="A81" t="s">
        <v>30</v>
      </c>
      <c r="B81" t="s">
        <v>31</v>
      </c>
      <c r="C81">
        <v>47.536000000000001</v>
      </c>
      <c r="D81">
        <v>2701969.53</v>
      </c>
      <c r="E81">
        <f t="shared" si="1"/>
        <v>47536</v>
      </c>
    </row>
    <row r="82" spans="1:5" x14ac:dyDescent="0.35">
      <c r="A82" t="s">
        <v>32</v>
      </c>
      <c r="B82" t="s">
        <v>33</v>
      </c>
      <c r="C82">
        <v>47.536000000000001</v>
      </c>
      <c r="D82">
        <v>2701969.53</v>
      </c>
      <c r="E82">
        <f t="shared" si="1"/>
        <v>47536</v>
      </c>
    </row>
    <row r="83" spans="1:5" x14ac:dyDescent="0.35">
      <c r="A83" t="s">
        <v>34</v>
      </c>
      <c r="B83" t="s">
        <v>35</v>
      </c>
      <c r="C83">
        <v>47.536000000000001</v>
      </c>
      <c r="D83">
        <v>2701969.53</v>
      </c>
      <c r="E83">
        <f t="shared" si="1"/>
        <v>47536</v>
      </c>
    </row>
    <row r="84" spans="1:5" x14ac:dyDescent="0.35">
      <c r="A84" t="s">
        <v>42</v>
      </c>
      <c r="B84" t="s">
        <v>43</v>
      </c>
      <c r="C84">
        <v>18.193000000000001</v>
      </c>
      <c r="D84">
        <v>2600000</v>
      </c>
      <c r="E84">
        <f t="shared" si="1"/>
        <v>18193</v>
      </c>
    </row>
    <row r="85" spans="1:5" x14ac:dyDescent="0.35">
      <c r="A85" t="s">
        <v>48</v>
      </c>
      <c r="B85" t="s">
        <v>49</v>
      </c>
      <c r="C85">
        <v>26.779</v>
      </c>
      <c r="D85">
        <v>2693999.93</v>
      </c>
      <c r="E85">
        <f t="shared" si="1"/>
        <v>26779</v>
      </c>
    </row>
    <row r="86" spans="1:5" x14ac:dyDescent="0.35">
      <c r="A86" t="s">
        <v>19</v>
      </c>
      <c r="B86" t="s">
        <v>20</v>
      </c>
      <c r="C86">
        <v>78.212999999999994</v>
      </c>
      <c r="D86">
        <v>2508499.9</v>
      </c>
      <c r="E86">
        <f t="shared" si="1"/>
        <v>78213</v>
      </c>
    </row>
    <row r="87" spans="1:5" x14ac:dyDescent="0.35">
      <c r="A87" t="s">
        <v>304</v>
      </c>
      <c r="B87" t="s">
        <v>305</v>
      </c>
      <c r="C87">
        <v>50.4</v>
      </c>
      <c r="D87">
        <v>771000</v>
      </c>
      <c r="E87">
        <f t="shared" si="1"/>
        <v>50400</v>
      </c>
    </row>
    <row r="88" spans="1:5" x14ac:dyDescent="0.35">
      <c r="A88" t="s">
        <v>13</v>
      </c>
      <c r="B88" t="s">
        <v>14</v>
      </c>
      <c r="C88">
        <v>250</v>
      </c>
      <c r="D88">
        <v>2710000</v>
      </c>
      <c r="E88">
        <f t="shared" si="1"/>
        <v>250000</v>
      </c>
    </row>
    <row r="89" spans="1:5" x14ac:dyDescent="0.35">
      <c r="A89" t="s">
        <v>24</v>
      </c>
      <c r="B89" t="s">
        <v>25</v>
      </c>
      <c r="C89">
        <v>4.6100000000000003</v>
      </c>
      <c r="D89">
        <v>2700221.65</v>
      </c>
      <c r="E89">
        <f t="shared" si="1"/>
        <v>4610</v>
      </c>
    </row>
    <row r="90" spans="1:5" x14ac:dyDescent="0.35">
      <c r="A90" t="s">
        <v>26</v>
      </c>
      <c r="B90" t="s">
        <v>27</v>
      </c>
      <c r="C90">
        <v>4.6100000000000003</v>
      </c>
      <c r="D90">
        <v>2700221.65</v>
      </c>
      <c r="E90">
        <f t="shared" si="1"/>
        <v>4610</v>
      </c>
    </row>
    <row r="91" spans="1:5" x14ac:dyDescent="0.35">
      <c r="A91" t="s">
        <v>40</v>
      </c>
      <c r="B91" t="s">
        <v>41</v>
      </c>
      <c r="C91">
        <v>17.670999999999999</v>
      </c>
      <c r="D91">
        <v>2678544.02</v>
      </c>
      <c r="E91">
        <f t="shared" si="1"/>
        <v>17671</v>
      </c>
    </row>
    <row r="92" spans="1:5" x14ac:dyDescent="0.35">
      <c r="A92" t="s">
        <v>136</v>
      </c>
      <c r="B92" t="s">
        <v>137</v>
      </c>
      <c r="C92">
        <v>8.8350000000000009</v>
      </c>
      <c r="D92">
        <v>2249997.58</v>
      </c>
      <c r="E92">
        <f t="shared" si="1"/>
        <v>8835</v>
      </c>
    </row>
    <row r="93" spans="1:5" x14ac:dyDescent="0.35">
      <c r="A93" t="s">
        <v>308</v>
      </c>
      <c r="B93" t="s">
        <v>309</v>
      </c>
      <c r="C93">
        <v>50.4</v>
      </c>
      <c r="D93">
        <v>890000</v>
      </c>
      <c r="E93">
        <f t="shared" si="1"/>
        <v>50400</v>
      </c>
    </row>
    <row r="94" spans="1:5" x14ac:dyDescent="0.35">
      <c r="A94" t="s">
        <v>152</v>
      </c>
      <c r="B94" t="s">
        <v>153</v>
      </c>
      <c r="C94">
        <v>119.27800000000001</v>
      </c>
      <c r="D94">
        <v>2487151.56</v>
      </c>
      <c r="E94">
        <f t="shared" si="1"/>
        <v>119278</v>
      </c>
    </row>
    <row r="95" spans="1:5" x14ac:dyDescent="0.35">
      <c r="A95" t="s">
        <v>15</v>
      </c>
      <c r="B95" t="s">
        <v>16</v>
      </c>
      <c r="C95">
        <v>451.49900000000002</v>
      </c>
      <c r="D95">
        <v>2250000</v>
      </c>
      <c r="E95">
        <f t="shared" si="1"/>
        <v>451499</v>
      </c>
    </row>
    <row r="96" spans="1:5" x14ac:dyDescent="0.35">
      <c r="A96" t="s">
        <v>17</v>
      </c>
      <c r="B96" t="s">
        <v>18</v>
      </c>
      <c r="C96">
        <v>220</v>
      </c>
      <c r="D96">
        <v>2250000</v>
      </c>
      <c r="E96">
        <f t="shared" si="1"/>
        <v>220000</v>
      </c>
    </row>
    <row r="97" spans="1:5" x14ac:dyDescent="0.35">
      <c r="A97" t="s">
        <v>188</v>
      </c>
      <c r="B97" t="s">
        <v>189</v>
      </c>
      <c r="C97">
        <v>62.905999999999999</v>
      </c>
      <c r="D97">
        <v>2250000</v>
      </c>
      <c r="E97">
        <f t="shared" si="1"/>
        <v>62906</v>
      </c>
    </row>
    <row r="98" spans="1:5" x14ac:dyDescent="0.35">
      <c r="A98" t="s">
        <v>178</v>
      </c>
      <c r="B98" t="s">
        <v>179</v>
      </c>
      <c r="C98">
        <v>550.29999999999995</v>
      </c>
      <c r="D98">
        <v>2250000</v>
      </c>
      <c r="E98">
        <f t="shared" si="1"/>
        <v>550300</v>
      </c>
    </row>
    <row r="99" spans="1:5" x14ac:dyDescent="0.35">
      <c r="A99" t="s">
        <v>184</v>
      </c>
      <c r="B99" t="s">
        <v>185</v>
      </c>
      <c r="C99">
        <v>106.624</v>
      </c>
      <c r="D99">
        <v>2249992</v>
      </c>
      <c r="E99">
        <f t="shared" si="1"/>
        <v>106624</v>
      </c>
    </row>
    <row r="100" spans="1:5" x14ac:dyDescent="0.35">
      <c r="A100" t="s">
        <v>88</v>
      </c>
      <c r="B100" t="s">
        <v>89</v>
      </c>
      <c r="C100">
        <v>345.65199999999999</v>
      </c>
      <c r="D100">
        <v>2183167.9</v>
      </c>
      <c r="E100">
        <f t="shared" si="1"/>
        <v>345652</v>
      </c>
    </row>
    <row r="101" spans="1:5" x14ac:dyDescent="0.35">
      <c r="A101" t="s">
        <v>148</v>
      </c>
      <c r="B101" t="s">
        <v>149</v>
      </c>
      <c r="C101">
        <v>325.02699999999999</v>
      </c>
      <c r="D101">
        <v>2205220.1</v>
      </c>
      <c r="E101">
        <f t="shared" si="1"/>
        <v>325027</v>
      </c>
    </row>
    <row r="102" spans="1:5" x14ac:dyDescent="0.35">
      <c r="A102" t="s">
        <v>66</v>
      </c>
      <c r="B102" t="s">
        <v>67</v>
      </c>
      <c r="C102">
        <v>26.687999999999999</v>
      </c>
      <c r="D102">
        <v>2204893.48</v>
      </c>
      <c r="E102">
        <f t="shared" si="1"/>
        <v>26688</v>
      </c>
    </row>
    <row r="103" spans="1:5" x14ac:dyDescent="0.35">
      <c r="A103" t="s">
        <v>58</v>
      </c>
      <c r="B103" t="s">
        <v>59</v>
      </c>
      <c r="C103">
        <v>78.676000000000002</v>
      </c>
      <c r="D103">
        <v>2205220.1</v>
      </c>
      <c r="E103">
        <f t="shared" si="1"/>
        <v>78676</v>
      </c>
    </row>
    <row r="104" spans="1:5" x14ac:dyDescent="0.35">
      <c r="A104" t="s">
        <v>110</v>
      </c>
      <c r="B104" t="s">
        <v>111</v>
      </c>
      <c r="C104">
        <v>72.022999999999996</v>
      </c>
      <c r="D104">
        <v>2249999</v>
      </c>
      <c r="E104">
        <f t="shared" si="1"/>
        <v>72023</v>
      </c>
    </row>
    <row r="105" spans="1:5" x14ac:dyDescent="0.35">
      <c r="A105" t="s">
        <v>62</v>
      </c>
      <c r="B105" t="s">
        <v>63</v>
      </c>
      <c r="C105">
        <v>110.137</v>
      </c>
      <c r="D105">
        <v>2249999</v>
      </c>
      <c r="E105">
        <f t="shared" si="1"/>
        <v>110137</v>
      </c>
    </row>
    <row r="106" spans="1:5" x14ac:dyDescent="0.35">
      <c r="A106" t="s">
        <v>60</v>
      </c>
      <c r="B106" t="s">
        <v>61</v>
      </c>
      <c r="C106">
        <v>244.87700000000001</v>
      </c>
      <c r="D106">
        <v>2249999</v>
      </c>
      <c r="E106">
        <f t="shared" si="1"/>
        <v>244877</v>
      </c>
    </row>
    <row r="107" spans="1:5" x14ac:dyDescent="0.35">
      <c r="A107" t="s">
        <v>108</v>
      </c>
      <c r="B107" t="s">
        <v>109</v>
      </c>
      <c r="C107">
        <v>110.137</v>
      </c>
      <c r="D107">
        <v>2249999</v>
      </c>
      <c r="E107">
        <f t="shared" si="1"/>
        <v>110137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A5C2D-B381-4E8B-824D-6856D4E12F7C}">
  <sheetPr>
    <tabColor rgb="FF0070C0"/>
  </sheetPr>
  <dimension ref="A1:R10"/>
  <sheetViews>
    <sheetView showGridLines="0" workbookViewId="0">
      <pane xSplit="4" ySplit="4" topLeftCell="E5" activePane="bottomRight" state="frozen"/>
      <selection activeCell="G99" sqref="G99"/>
      <selection pane="topRight" activeCell="G99" sqref="G99"/>
      <selection pane="bottomLeft" activeCell="G99" sqref="G99"/>
      <selection pane="bottomRight" activeCell="J15" sqref="J15"/>
    </sheetView>
  </sheetViews>
  <sheetFormatPr defaultColWidth="8.81640625" defaultRowHeight="12.5" x14ac:dyDescent="0.35"/>
  <cols>
    <col min="1" max="1" width="0.54296875" style="1" customWidth="1"/>
    <col min="2" max="2" width="13.26953125" style="2" customWidth="1"/>
    <col min="3" max="3" width="8.26953125" style="2" customWidth="1"/>
    <col min="4" max="4" width="30.54296875" style="1" customWidth="1"/>
    <col min="5" max="5" width="25" style="2" customWidth="1"/>
    <col min="6" max="6" width="25" style="1" customWidth="1"/>
    <col min="7" max="7" width="7.7265625" style="2" customWidth="1"/>
    <col min="8" max="8" width="15.54296875" style="2" customWidth="1"/>
    <col min="9" max="9" width="23.453125" style="2" customWidth="1"/>
    <col min="10" max="16" width="20.7265625" style="7" customWidth="1"/>
    <col min="17" max="17" width="16.7265625" style="1" customWidth="1"/>
    <col min="18" max="18" width="13.81640625" style="7" customWidth="1"/>
    <col min="19" max="19" width="11.7265625" style="1" bestFit="1" customWidth="1"/>
    <col min="20" max="16384" width="8.81640625" style="1"/>
  </cols>
  <sheetData>
    <row r="1" spans="1:18" ht="3" customHeight="1" x14ac:dyDescent="0.35"/>
    <row r="2" spans="1:18" s="11" customFormat="1" ht="15.65" customHeight="1" x14ac:dyDescent="0.35">
      <c r="B2" s="35"/>
      <c r="C2" s="36"/>
      <c r="D2" s="36"/>
      <c r="E2" s="33" t="s">
        <v>311</v>
      </c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8" s="11" customFormat="1" ht="82" customHeight="1" x14ac:dyDescent="0.35">
      <c r="A3" s="11" t="s">
        <v>350</v>
      </c>
      <c r="B3" s="37"/>
      <c r="C3" s="38"/>
      <c r="D3" s="38"/>
      <c r="E3" s="34" t="s">
        <v>351</v>
      </c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8" s="11" customFormat="1" ht="39" x14ac:dyDescent="0.35">
      <c r="B4" s="8" t="s">
        <v>4</v>
      </c>
      <c r="C4" s="8" t="s">
        <v>343</v>
      </c>
      <c r="D4" s="9" t="s">
        <v>5</v>
      </c>
      <c r="E4" s="8" t="s">
        <v>265</v>
      </c>
      <c r="F4" s="9" t="s">
        <v>0</v>
      </c>
      <c r="G4" s="8" t="s">
        <v>1</v>
      </c>
      <c r="H4" s="8" t="s">
        <v>266</v>
      </c>
      <c r="I4" s="8" t="s">
        <v>267</v>
      </c>
      <c r="J4" s="10" t="s">
        <v>323</v>
      </c>
      <c r="K4" s="10" t="s">
        <v>337</v>
      </c>
      <c r="L4" s="10" t="s">
        <v>330</v>
      </c>
      <c r="M4" s="10" t="s">
        <v>331</v>
      </c>
      <c r="N4" s="10" t="s">
        <v>332</v>
      </c>
      <c r="O4" s="10" t="s">
        <v>333</v>
      </c>
      <c r="P4" s="10" t="s">
        <v>335</v>
      </c>
      <c r="Q4" s="8" t="s">
        <v>334</v>
      </c>
      <c r="R4" s="10" t="s">
        <v>336</v>
      </c>
    </row>
    <row r="5" spans="1:18" x14ac:dyDescent="0.35">
      <c r="B5" s="12" t="s">
        <v>292</v>
      </c>
      <c r="C5" s="12" t="s">
        <v>341</v>
      </c>
      <c r="D5" s="13" t="s">
        <v>293</v>
      </c>
      <c r="E5" s="12" t="s">
        <v>294</v>
      </c>
      <c r="F5" s="13" t="s">
        <v>195</v>
      </c>
      <c r="G5" s="12" t="s">
        <v>196</v>
      </c>
      <c r="H5" s="12" t="s">
        <v>257</v>
      </c>
      <c r="I5" s="12" t="s">
        <v>312</v>
      </c>
      <c r="J5" s="14">
        <f>VLOOKUP(B5,PDisp_DispOf!$A$2:$E$107,5,FALSE)</f>
        <v>174690</v>
      </c>
      <c r="K5" s="14">
        <f>VLOOKUP(B5,PDisp_DispOf!$A$2:$E$107,4,FALSE)</f>
        <v>852192</v>
      </c>
      <c r="L5" s="14">
        <f>VLOOKUP(B5,'Query UTE Comp CC'!$A$2:$I$102,3,FALSE)</f>
        <v>190000</v>
      </c>
      <c r="M5" s="23">
        <f>VLOOKUP(B5,'Query UTE Comp CC'!$A$2:$I$102,4,FALSE)</f>
        <v>100</v>
      </c>
      <c r="N5" s="18">
        <f>VLOOKUP(B5,'Query UTE Comp CC'!$A$2:$I$102,5,FALSE)</f>
        <v>5.03</v>
      </c>
      <c r="O5" s="18">
        <f>VLOOKUP(B5,'Query UTE Comp CC'!$A$2:$I$102,6,FALSE)</f>
        <v>1</v>
      </c>
      <c r="P5" s="18">
        <f>VLOOKUP(B5,'Query UTE Comp CC'!$A$2:$I$102,8,FALSE)</f>
        <v>1727.6</v>
      </c>
      <c r="Q5" s="12">
        <f>VLOOKUP(B5,Produtos!$A$2:$D$93,4,FALSE)</f>
        <v>2027</v>
      </c>
      <c r="R5" s="32">
        <f>IF(Q5=2026,Entrada!$C$15,IF(Q5=2027,Entrada!$C$16,IF(Q5=2030,Entrada!$C$17)))</f>
        <v>46600</v>
      </c>
    </row>
    <row r="6" spans="1:18" x14ac:dyDescent="0.35">
      <c r="B6" s="12" t="s">
        <v>295</v>
      </c>
      <c r="C6" s="12" t="s">
        <v>341</v>
      </c>
      <c r="D6" s="13" t="s">
        <v>296</v>
      </c>
      <c r="E6" s="12" t="s">
        <v>294</v>
      </c>
      <c r="F6" s="13" t="s">
        <v>297</v>
      </c>
      <c r="G6" s="12" t="s">
        <v>248</v>
      </c>
      <c r="H6" s="12" t="s">
        <v>257</v>
      </c>
      <c r="I6" s="12" t="s">
        <v>312</v>
      </c>
      <c r="J6" s="14">
        <f>VLOOKUP(B6,PDisp_DispOf!$A$2:$E$107,5,FALSE)</f>
        <v>157831</v>
      </c>
      <c r="K6" s="14">
        <f>VLOOKUP(B6,PDisp_DispOf!$A$2:$E$107,4,FALSE)</f>
        <v>898249.41</v>
      </c>
      <c r="L6" s="14">
        <f>VLOOKUP(B6,'Query UTE Comp CC'!$A$2:$I$102,3,FALSE)</f>
        <v>167500</v>
      </c>
      <c r="M6" s="23">
        <f>VLOOKUP(B6,'Query UTE Comp CC'!$A$2:$I$102,4,FALSE)</f>
        <v>100</v>
      </c>
      <c r="N6" s="18">
        <f>VLOOKUP(B6,'Query UTE Comp CC'!$A$2:$I$102,5,FALSE)</f>
        <v>3.32</v>
      </c>
      <c r="O6" s="18">
        <f>VLOOKUP(B6,'Query UTE Comp CC'!$A$2:$I$102,6,FALSE)</f>
        <v>1</v>
      </c>
      <c r="P6" s="18">
        <f>VLOOKUP(B6,'Query UTE Comp CC'!$A$2:$I$102,8,FALSE)</f>
        <v>1499.41</v>
      </c>
      <c r="Q6" s="12">
        <f>VLOOKUP(B6,Produtos!$A$2:$D$93,4,FALSE)</f>
        <v>2026</v>
      </c>
      <c r="R6" s="32">
        <f>IF(Q6=2026,Entrada!$C$15,IF(Q6=2027,Entrada!$C$16,IF(Q6=2030,Entrada!$C$17)))</f>
        <v>46235</v>
      </c>
    </row>
    <row r="7" spans="1:18" x14ac:dyDescent="0.35">
      <c r="B7" s="12" t="s">
        <v>298</v>
      </c>
      <c r="C7" s="12" t="s">
        <v>341</v>
      </c>
      <c r="D7" s="13" t="s">
        <v>299</v>
      </c>
      <c r="E7" s="12" t="s">
        <v>300</v>
      </c>
      <c r="F7" s="13" t="s">
        <v>299</v>
      </c>
      <c r="G7" s="12" t="s">
        <v>210</v>
      </c>
      <c r="H7" s="12" t="s">
        <v>257</v>
      </c>
      <c r="I7" s="12" t="s">
        <v>312</v>
      </c>
      <c r="J7" s="14">
        <f>VLOOKUP(B7,PDisp_DispOf!$A$2:$E$107,5,FALSE)</f>
        <v>20000</v>
      </c>
      <c r="K7" s="14">
        <f>VLOOKUP(B7,PDisp_DispOf!$A$2:$E$107,4,FALSE)</f>
        <v>893688.91</v>
      </c>
      <c r="L7" s="14">
        <f>VLOOKUP(B7,'Query UTE Comp CC'!$A$2:$I$102,3,FALSE)</f>
        <v>136200</v>
      </c>
      <c r="M7" s="23">
        <f>VLOOKUP(B7,'Query UTE Comp CC'!$A$2:$I$102,4,FALSE)</f>
        <v>16.97</v>
      </c>
      <c r="N7" s="18">
        <f>VLOOKUP(B7,'Query UTE Comp CC'!$A$2:$I$102,5,FALSE)</f>
        <v>2.5</v>
      </c>
      <c r="O7" s="18">
        <f>VLOOKUP(B7,'Query UTE Comp CC'!$A$2:$I$102,6,FALSE)</f>
        <v>5.5</v>
      </c>
      <c r="P7" s="18">
        <f>VLOOKUP(B7,'Query UTE Comp CC'!$A$2:$I$102,8,FALSE)</f>
        <v>2456.3200000000002</v>
      </c>
      <c r="Q7" s="12">
        <f>VLOOKUP(B7,Produtos!$A$2:$D$93,4,FALSE)</f>
        <v>2026</v>
      </c>
      <c r="R7" s="32">
        <f>IF(Q7=2026,Entrada!$C$15,IF(Q7=2027,Entrada!$C$16,IF(Q7=2030,Entrada!$C$17)))</f>
        <v>46235</v>
      </c>
    </row>
    <row r="8" spans="1:18" x14ac:dyDescent="0.35">
      <c r="B8" s="12" t="s">
        <v>301</v>
      </c>
      <c r="C8" s="12" t="s">
        <v>341</v>
      </c>
      <c r="D8" s="13" t="s">
        <v>302</v>
      </c>
      <c r="E8" s="12" t="s">
        <v>303</v>
      </c>
      <c r="F8" s="13" t="s">
        <v>299</v>
      </c>
      <c r="G8" s="12" t="s">
        <v>210</v>
      </c>
      <c r="H8" s="12" t="s">
        <v>257</v>
      </c>
      <c r="I8" s="12" t="s">
        <v>312</v>
      </c>
      <c r="J8" s="14">
        <f>VLOOKUP(B8,PDisp_DispOf!$A$2:$E$107,5,FALSE)</f>
        <v>48000</v>
      </c>
      <c r="K8" s="14">
        <f>VLOOKUP(B8,PDisp_DispOf!$A$2:$E$107,4,FALSE)</f>
        <v>779252.44</v>
      </c>
      <c r="L8" s="14">
        <f>VLOOKUP(B8,'Query UTE Comp CC'!$A$2:$I$102,3,FALSE)</f>
        <v>136200</v>
      </c>
      <c r="M8" s="23">
        <f>VLOOKUP(B8,'Query UTE Comp CC'!$A$2:$I$102,4,FALSE)</f>
        <v>39.56</v>
      </c>
      <c r="N8" s="18">
        <f>VLOOKUP(B8,'Query UTE Comp CC'!$A$2:$I$102,5,FALSE)</f>
        <v>2.5</v>
      </c>
      <c r="O8" s="18">
        <f>VLOOKUP(B8,'Query UTE Comp CC'!$A$2:$I$102,6,FALSE)</f>
        <v>5.5</v>
      </c>
      <c r="P8" s="18">
        <f>VLOOKUP(B8,'Query UTE Comp CC'!$A$2:$I$102,8,FALSE)</f>
        <v>2515.86</v>
      </c>
      <c r="Q8" s="12">
        <f>VLOOKUP(B8,Produtos!$A$2:$D$93,4,FALSE)</f>
        <v>2030</v>
      </c>
      <c r="R8" s="32">
        <f>IF(Q8=2026,Entrada!$C$15,IF(Q8=2027,Entrada!$C$16,IF(Q8=2030,Entrada!$C$17)))</f>
        <v>47696</v>
      </c>
    </row>
    <row r="9" spans="1:18" x14ac:dyDescent="0.35">
      <c r="B9" s="12" t="s">
        <v>304</v>
      </c>
      <c r="C9" s="12" t="s">
        <v>341</v>
      </c>
      <c r="D9" s="13" t="s">
        <v>305</v>
      </c>
      <c r="E9" s="12" t="s">
        <v>303</v>
      </c>
      <c r="F9" s="13" t="s">
        <v>306</v>
      </c>
      <c r="G9" s="12" t="s">
        <v>307</v>
      </c>
      <c r="H9" s="12" t="s">
        <v>257</v>
      </c>
      <c r="I9" s="12" t="s">
        <v>312</v>
      </c>
      <c r="J9" s="14">
        <f>VLOOKUP(B9,PDisp_DispOf!$A$2:$E$107,5,FALSE)</f>
        <v>50400</v>
      </c>
      <c r="K9" s="14">
        <f>VLOOKUP(B9,PDisp_DispOf!$A$2:$E$107,4,FALSE)</f>
        <v>771000</v>
      </c>
      <c r="L9" s="14">
        <f>VLOOKUP(B9,'Query UTE Comp CC'!$A$2:$I$102,3,FALSE)</f>
        <v>53576</v>
      </c>
      <c r="M9" s="23">
        <f>VLOOKUP(B9,'Query UTE Comp CC'!$A$2:$I$102,4,FALSE)</f>
        <v>100</v>
      </c>
      <c r="N9" s="18">
        <f>VLOOKUP(B9,'Query UTE Comp CC'!$A$2:$I$102,5,FALSE)</f>
        <v>4.5</v>
      </c>
      <c r="O9" s="18">
        <f>VLOOKUP(B9,'Query UTE Comp CC'!$A$2:$I$102,6,FALSE)</f>
        <v>0.5</v>
      </c>
      <c r="P9" s="18">
        <f>VLOOKUP(B9,'Query UTE Comp CC'!$A$2:$I$102,8,FALSE)</f>
        <v>2447.7199999999998</v>
      </c>
      <c r="Q9" s="12">
        <f>VLOOKUP(B9,Produtos!$A$2:$D$93,4,FALSE)</f>
        <v>2030</v>
      </c>
      <c r="R9" s="32">
        <f>IF(Q9=2026,Entrada!$C$15,IF(Q9=2027,Entrada!$C$16,IF(Q9=2030,Entrada!$C$17)))</f>
        <v>47696</v>
      </c>
    </row>
    <row r="10" spans="1:18" x14ac:dyDescent="0.35">
      <c r="B10" s="12" t="s">
        <v>308</v>
      </c>
      <c r="C10" s="12" t="s">
        <v>341</v>
      </c>
      <c r="D10" s="13" t="s">
        <v>309</v>
      </c>
      <c r="E10" s="12" t="s">
        <v>294</v>
      </c>
      <c r="F10" s="13" t="s">
        <v>306</v>
      </c>
      <c r="G10" s="12" t="s">
        <v>307</v>
      </c>
      <c r="H10" s="12" t="s">
        <v>257</v>
      </c>
      <c r="I10" s="12" t="s">
        <v>312</v>
      </c>
      <c r="J10" s="14">
        <f>VLOOKUP(B10,PDisp_DispOf!$A$2:$E$107,5,FALSE)</f>
        <v>50400</v>
      </c>
      <c r="K10" s="14">
        <f>VLOOKUP(B10,PDisp_DispOf!$A$2:$E$107,4,FALSE)</f>
        <v>890000</v>
      </c>
      <c r="L10" s="14">
        <f>VLOOKUP(B10,'Query UTE Comp CC'!$A$2:$I$102,3,FALSE)</f>
        <v>53576</v>
      </c>
      <c r="M10" s="23">
        <f>VLOOKUP(B10,'Query UTE Comp CC'!$A$2:$I$102,4,FALSE)</f>
        <v>100</v>
      </c>
      <c r="N10" s="18">
        <f>VLOOKUP(B10,'Query UTE Comp CC'!$A$2:$I$102,5,FALSE)</f>
        <v>4.5</v>
      </c>
      <c r="O10" s="18">
        <f>VLOOKUP(B10,'Query UTE Comp CC'!$A$2:$I$102,6,FALSE)</f>
        <v>0.5</v>
      </c>
      <c r="P10" s="18">
        <f>VLOOKUP(B10,'Query UTE Comp CC'!$A$2:$I$102,8,FALSE)</f>
        <v>2417.88</v>
      </c>
      <c r="Q10" s="12">
        <f>VLOOKUP(B10,Produtos!$A$2:$D$93,4,FALSE)</f>
        <v>2026</v>
      </c>
      <c r="R10" s="32">
        <f>IF(Q10=2026,Entrada!$C$15,IF(Q10=2027,Entrada!$C$16,IF(Q10=2030,Entrada!$C$17)))</f>
        <v>46235</v>
      </c>
    </row>
  </sheetData>
  <mergeCells count="3">
    <mergeCell ref="B2:D3"/>
    <mergeCell ref="E2:Q2"/>
    <mergeCell ref="E3:Q3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F7E94-2098-437D-95B8-08E364C27C49}">
  <dimension ref="A1:E14"/>
  <sheetViews>
    <sheetView workbookViewId="0">
      <selection activeCell="C18" sqref="C18"/>
    </sheetView>
  </sheetViews>
  <sheetFormatPr defaultRowHeight="14.5" x14ac:dyDescent="0.35"/>
  <cols>
    <col min="1" max="1" width="10.7265625" bestFit="1" customWidth="1"/>
    <col min="2" max="2" width="24.1796875" bestFit="1" customWidth="1"/>
    <col min="3" max="3" width="17.1796875" bestFit="1" customWidth="1"/>
    <col min="4" max="4" width="35.26953125" bestFit="1" customWidth="1"/>
    <col min="5" max="5" width="37" bestFit="1" customWidth="1"/>
  </cols>
  <sheetData>
    <row r="1" spans="1:5" x14ac:dyDescent="0.35">
      <c r="A1" t="s">
        <v>253</v>
      </c>
      <c r="B1" t="s">
        <v>254</v>
      </c>
      <c r="C1" t="s">
        <v>325</v>
      </c>
      <c r="D1" t="s">
        <v>344</v>
      </c>
      <c r="E1" t="s">
        <v>328</v>
      </c>
    </row>
    <row r="2" spans="1:5" x14ac:dyDescent="0.35">
      <c r="A2" t="s">
        <v>284</v>
      </c>
      <c r="B2" t="s">
        <v>285</v>
      </c>
      <c r="C2">
        <v>2020561</v>
      </c>
      <c r="D2">
        <v>2.68</v>
      </c>
      <c r="E2">
        <v>3.48</v>
      </c>
    </row>
    <row r="3" spans="1:5" x14ac:dyDescent="0.35">
      <c r="A3" t="s">
        <v>280</v>
      </c>
      <c r="B3" t="s">
        <v>281</v>
      </c>
      <c r="C3">
        <v>656500</v>
      </c>
      <c r="D3">
        <v>1.59</v>
      </c>
      <c r="E3">
        <v>3.71</v>
      </c>
    </row>
    <row r="4" spans="1:5" x14ac:dyDescent="0.35">
      <c r="A4" t="s">
        <v>275</v>
      </c>
      <c r="B4" t="s">
        <v>276</v>
      </c>
      <c r="C4">
        <v>2536000</v>
      </c>
      <c r="D4">
        <v>2.68</v>
      </c>
      <c r="E4">
        <v>3.48</v>
      </c>
    </row>
    <row r="5" spans="1:5" x14ac:dyDescent="0.35">
      <c r="A5" t="s">
        <v>277</v>
      </c>
      <c r="B5" t="s">
        <v>278</v>
      </c>
      <c r="C5">
        <v>2526030</v>
      </c>
      <c r="D5">
        <v>2.68</v>
      </c>
      <c r="E5">
        <v>3.48</v>
      </c>
    </row>
    <row r="6" spans="1:5" x14ac:dyDescent="0.35">
      <c r="A6" t="s">
        <v>282</v>
      </c>
      <c r="B6" t="s">
        <v>283</v>
      </c>
      <c r="C6">
        <v>1726200</v>
      </c>
      <c r="D6">
        <v>2.68</v>
      </c>
      <c r="E6">
        <v>3.48</v>
      </c>
    </row>
    <row r="9" spans="1:5" x14ac:dyDescent="0.35">
      <c r="A9" t="s">
        <v>253</v>
      </c>
      <c r="B9" t="s">
        <v>254</v>
      </c>
      <c r="C9" t="s">
        <v>345</v>
      </c>
      <c r="D9" t="s">
        <v>344</v>
      </c>
      <c r="E9" t="s">
        <v>328</v>
      </c>
    </row>
    <row r="10" spans="1:5" x14ac:dyDescent="0.35">
      <c r="A10" t="s">
        <v>284</v>
      </c>
      <c r="B10" t="s">
        <v>285</v>
      </c>
      <c r="C10">
        <v>310561</v>
      </c>
      <c r="D10">
        <v>2.68</v>
      </c>
      <c r="E10">
        <v>3.48</v>
      </c>
    </row>
    <row r="11" spans="1:5" x14ac:dyDescent="0.35">
      <c r="A11" t="s">
        <v>280</v>
      </c>
      <c r="B11" t="s">
        <v>281</v>
      </c>
      <c r="C11">
        <v>232500</v>
      </c>
      <c r="D11">
        <v>1.59</v>
      </c>
      <c r="E11">
        <v>3.71</v>
      </c>
    </row>
    <row r="12" spans="1:5" x14ac:dyDescent="0.35">
      <c r="A12" t="s">
        <v>275</v>
      </c>
      <c r="B12" t="s">
        <v>276</v>
      </c>
      <c r="C12">
        <v>860000</v>
      </c>
      <c r="D12">
        <v>2.68</v>
      </c>
      <c r="E12">
        <v>3.48</v>
      </c>
    </row>
    <row r="13" spans="1:5" x14ac:dyDescent="0.35">
      <c r="A13" t="s">
        <v>277</v>
      </c>
      <c r="B13" t="s">
        <v>278</v>
      </c>
      <c r="C13">
        <v>1266030</v>
      </c>
      <c r="D13">
        <v>2.68</v>
      </c>
      <c r="E13">
        <v>3.48</v>
      </c>
    </row>
    <row r="14" spans="1:5" x14ac:dyDescent="0.35">
      <c r="A14" t="s">
        <v>282</v>
      </c>
      <c r="B14" t="s">
        <v>283</v>
      </c>
      <c r="C14">
        <v>246600</v>
      </c>
      <c r="D14">
        <v>2.68</v>
      </c>
      <c r="E14">
        <v>3.48</v>
      </c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F42A8-F058-44D5-A61A-013D26429D7E}">
  <dimension ref="A1:F6"/>
  <sheetViews>
    <sheetView workbookViewId="0">
      <selection activeCell="F2" sqref="F2:F6"/>
    </sheetView>
  </sheetViews>
  <sheetFormatPr defaultRowHeight="14.5" x14ac:dyDescent="0.35"/>
  <cols>
    <col min="1" max="1" width="10.7265625" bestFit="1" customWidth="1"/>
    <col min="2" max="2" width="24.1796875" bestFit="1" customWidth="1"/>
    <col min="3" max="3" width="12.26953125" bestFit="1" customWidth="1"/>
    <col min="4" max="4" width="22" bestFit="1" customWidth="1"/>
    <col min="5" max="5" width="15.81640625" bestFit="1" customWidth="1"/>
    <col min="6" max="6" width="24.81640625" bestFit="1" customWidth="1"/>
  </cols>
  <sheetData>
    <row r="1" spans="1:6" x14ac:dyDescent="0.35">
      <c r="A1" t="s">
        <v>253</v>
      </c>
      <c r="B1" t="s">
        <v>254</v>
      </c>
      <c r="C1" t="s">
        <v>313</v>
      </c>
      <c r="D1" t="s">
        <v>314</v>
      </c>
      <c r="E1" t="s">
        <v>315</v>
      </c>
      <c r="F1" t="s">
        <v>316</v>
      </c>
    </row>
    <row r="2" spans="1:6" x14ac:dyDescent="0.35">
      <c r="A2" t="s">
        <v>284</v>
      </c>
      <c r="B2" t="s">
        <v>285</v>
      </c>
      <c r="C2" t="s">
        <v>289</v>
      </c>
      <c r="D2" t="s">
        <v>317</v>
      </c>
      <c r="E2" t="s">
        <v>307</v>
      </c>
      <c r="F2">
        <v>253385</v>
      </c>
    </row>
    <row r="3" spans="1:6" x14ac:dyDescent="0.35">
      <c r="A3" t="s">
        <v>280</v>
      </c>
      <c r="B3" t="s">
        <v>281</v>
      </c>
      <c r="C3" t="s">
        <v>287</v>
      </c>
      <c r="D3" t="s">
        <v>318</v>
      </c>
      <c r="E3" t="s">
        <v>202</v>
      </c>
      <c r="F3">
        <v>195780</v>
      </c>
    </row>
    <row r="4" spans="1:6" x14ac:dyDescent="0.35">
      <c r="A4" t="s">
        <v>275</v>
      </c>
      <c r="B4" t="s">
        <v>276</v>
      </c>
      <c r="C4" t="s">
        <v>319</v>
      </c>
      <c r="D4" t="s">
        <v>320</v>
      </c>
      <c r="E4" t="s">
        <v>198</v>
      </c>
      <c r="F4">
        <v>690470</v>
      </c>
    </row>
    <row r="5" spans="1:6" x14ac:dyDescent="0.35">
      <c r="A5" t="s">
        <v>277</v>
      </c>
      <c r="B5" t="s">
        <v>278</v>
      </c>
      <c r="C5" t="s">
        <v>286</v>
      </c>
      <c r="D5" t="s">
        <v>321</v>
      </c>
      <c r="E5" t="s">
        <v>198</v>
      </c>
      <c r="F5">
        <v>1172344</v>
      </c>
    </row>
    <row r="6" spans="1:6" x14ac:dyDescent="0.35">
      <c r="A6" t="s">
        <v>282</v>
      </c>
      <c r="B6" t="s">
        <v>283</v>
      </c>
      <c r="C6" t="s">
        <v>288</v>
      </c>
      <c r="D6" t="s">
        <v>322</v>
      </c>
      <c r="E6" t="s">
        <v>210</v>
      </c>
      <c r="F6">
        <v>190129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B6E5E-60CA-4306-B17D-6C020207E5F2}">
  <dimension ref="A1:I49"/>
  <sheetViews>
    <sheetView workbookViewId="0">
      <selection activeCell="K5" sqref="K5"/>
    </sheetView>
  </sheetViews>
  <sheetFormatPr defaultColWidth="8.81640625" defaultRowHeight="14.5" x14ac:dyDescent="0.35"/>
  <cols>
    <col min="1" max="1" width="10.7265625" style="6" bestFit="1" customWidth="1"/>
    <col min="2" max="2" width="23.26953125" style="6" bestFit="1" customWidth="1"/>
    <col min="3" max="3" width="21.81640625" style="6" bestFit="1" customWidth="1"/>
    <col min="4" max="4" width="22" style="6" bestFit="1" customWidth="1"/>
    <col min="5" max="5" width="10" style="6" bestFit="1" customWidth="1"/>
    <col min="6" max="6" width="17.7265625" style="6" bestFit="1" customWidth="1"/>
    <col min="7" max="7" width="13.7265625" style="6" bestFit="1" customWidth="1"/>
    <col min="8" max="8" width="27.81640625" style="6" customWidth="1"/>
    <col min="9" max="9" width="20.1796875" style="6" customWidth="1"/>
    <col min="10" max="16384" width="8.81640625" style="6"/>
  </cols>
  <sheetData>
    <row r="1" spans="1:9" s="15" customFormat="1" ht="43.5" x14ac:dyDescent="0.35">
      <c r="A1" s="15" t="s">
        <v>253</v>
      </c>
      <c r="B1" s="15" t="s">
        <v>254</v>
      </c>
      <c r="C1" s="15" t="s">
        <v>258</v>
      </c>
      <c r="D1" s="15" t="s">
        <v>259</v>
      </c>
      <c r="E1" s="15" t="s">
        <v>260</v>
      </c>
      <c r="F1" s="15" t="s">
        <v>5</v>
      </c>
      <c r="G1" s="15" t="s">
        <v>264</v>
      </c>
      <c r="H1" s="15" t="s">
        <v>261</v>
      </c>
      <c r="I1" s="15" t="s">
        <v>262</v>
      </c>
    </row>
    <row r="2" spans="1:9" x14ac:dyDescent="0.35">
      <c r="A2" s="6" t="s">
        <v>270</v>
      </c>
      <c r="B2" s="6" t="s">
        <v>271</v>
      </c>
      <c r="C2" s="6" t="s">
        <v>274</v>
      </c>
      <c r="D2" s="6" t="s">
        <v>290</v>
      </c>
      <c r="E2" s="6" t="s">
        <v>196</v>
      </c>
      <c r="F2" s="6" t="s">
        <v>263</v>
      </c>
      <c r="G2" s="6">
        <v>2026</v>
      </c>
      <c r="I2" s="6">
        <v>635758</v>
      </c>
    </row>
    <row r="3" spans="1:9" x14ac:dyDescent="0.35">
      <c r="A3" s="6" t="s">
        <v>270</v>
      </c>
      <c r="B3" s="6" t="s">
        <v>271</v>
      </c>
      <c r="C3" s="6" t="s">
        <v>274</v>
      </c>
      <c r="D3" s="6" t="s">
        <v>290</v>
      </c>
      <c r="E3" s="6" t="s">
        <v>196</v>
      </c>
      <c r="F3" s="6" t="s">
        <v>263</v>
      </c>
      <c r="G3" s="6">
        <v>2027</v>
      </c>
      <c r="I3" s="6">
        <v>635758</v>
      </c>
    </row>
    <row r="4" spans="1:9" x14ac:dyDescent="0.35">
      <c r="A4" s="6" t="s">
        <v>270</v>
      </c>
      <c r="B4" s="6" t="s">
        <v>271</v>
      </c>
      <c r="C4" s="6" t="s">
        <v>274</v>
      </c>
      <c r="D4" s="6" t="s">
        <v>290</v>
      </c>
      <c r="E4" s="6" t="s">
        <v>196</v>
      </c>
      <c r="F4" s="6" t="s">
        <v>263</v>
      </c>
      <c r="G4" s="6">
        <v>2028</v>
      </c>
      <c r="I4" s="6">
        <v>635758</v>
      </c>
    </row>
    <row r="5" spans="1:9" x14ac:dyDescent="0.35">
      <c r="A5" s="6" t="s">
        <v>270</v>
      </c>
      <c r="B5" s="6" t="s">
        <v>271</v>
      </c>
      <c r="C5" s="6" t="s">
        <v>274</v>
      </c>
      <c r="D5" s="6" t="s">
        <v>290</v>
      </c>
      <c r="E5" s="6" t="s">
        <v>196</v>
      </c>
      <c r="F5" s="6" t="s">
        <v>263</v>
      </c>
      <c r="G5" s="6">
        <v>2029</v>
      </c>
      <c r="I5" s="6">
        <v>635758</v>
      </c>
    </row>
    <row r="6" spans="1:9" x14ac:dyDescent="0.35">
      <c r="A6" s="6" t="s">
        <v>270</v>
      </c>
      <c r="B6" s="6" t="s">
        <v>271</v>
      </c>
      <c r="C6" s="6" t="s">
        <v>274</v>
      </c>
      <c r="D6" s="6" t="s">
        <v>290</v>
      </c>
      <c r="E6" s="6" t="s">
        <v>196</v>
      </c>
      <c r="F6" s="6" t="s">
        <v>263</v>
      </c>
      <c r="G6" s="6">
        <v>2030</v>
      </c>
      <c r="I6" s="6">
        <v>635758</v>
      </c>
    </row>
    <row r="7" spans="1:9" x14ac:dyDescent="0.35">
      <c r="A7" s="6" t="s">
        <v>270</v>
      </c>
      <c r="B7" s="6" t="s">
        <v>271</v>
      </c>
      <c r="C7" s="6" t="s">
        <v>274</v>
      </c>
      <c r="D7" s="6" t="s">
        <v>290</v>
      </c>
      <c r="E7" s="6" t="s">
        <v>196</v>
      </c>
      <c r="F7" s="6" t="s">
        <v>263</v>
      </c>
      <c r="G7" s="6">
        <v>2031</v>
      </c>
      <c r="I7" s="6">
        <v>635758</v>
      </c>
    </row>
    <row r="8" spans="1:9" x14ac:dyDescent="0.35">
      <c r="A8" s="6" t="s">
        <v>272</v>
      </c>
      <c r="B8" s="6" t="s">
        <v>273</v>
      </c>
      <c r="C8" s="6" t="s">
        <v>274</v>
      </c>
      <c r="D8" s="6" t="s">
        <v>290</v>
      </c>
      <c r="E8" s="6" t="s">
        <v>196</v>
      </c>
      <c r="F8" s="6" t="s">
        <v>263</v>
      </c>
      <c r="G8" s="6">
        <v>2026</v>
      </c>
      <c r="I8" s="6">
        <v>316163</v>
      </c>
    </row>
    <row r="9" spans="1:9" x14ac:dyDescent="0.35">
      <c r="A9" s="6" t="s">
        <v>272</v>
      </c>
      <c r="B9" s="6" t="s">
        <v>273</v>
      </c>
      <c r="C9" s="6" t="s">
        <v>274</v>
      </c>
      <c r="D9" s="6" t="s">
        <v>290</v>
      </c>
      <c r="E9" s="6" t="s">
        <v>196</v>
      </c>
      <c r="F9" s="6" t="s">
        <v>263</v>
      </c>
      <c r="G9" s="6">
        <v>2027</v>
      </c>
      <c r="I9" s="6">
        <v>316163</v>
      </c>
    </row>
    <row r="10" spans="1:9" x14ac:dyDescent="0.35">
      <c r="A10" s="6" t="s">
        <v>272</v>
      </c>
      <c r="B10" s="6" t="s">
        <v>273</v>
      </c>
      <c r="C10" s="6" t="s">
        <v>274</v>
      </c>
      <c r="D10" s="6" t="s">
        <v>290</v>
      </c>
      <c r="E10" s="6" t="s">
        <v>196</v>
      </c>
      <c r="F10" s="6" t="s">
        <v>263</v>
      </c>
      <c r="G10" s="6">
        <v>2028</v>
      </c>
      <c r="I10" s="6">
        <v>316163</v>
      </c>
    </row>
    <row r="11" spans="1:9" x14ac:dyDescent="0.35">
      <c r="A11" s="6" t="s">
        <v>272</v>
      </c>
      <c r="B11" s="6" t="s">
        <v>273</v>
      </c>
      <c r="C11" s="6" t="s">
        <v>274</v>
      </c>
      <c r="D11" s="6" t="s">
        <v>290</v>
      </c>
      <c r="E11" s="6" t="s">
        <v>196</v>
      </c>
      <c r="F11" s="6" t="s">
        <v>263</v>
      </c>
      <c r="G11" s="6">
        <v>2029</v>
      </c>
      <c r="I11" s="6">
        <v>316163</v>
      </c>
    </row>
    <row r="12" spans="1:9" x14ac:dyDescent="0.35">
      <c r="A12" s="6" t="s">
        <v>272</v>
      </c>
      <c r="B12" s="6" t="s">
        <v>273</v>
      </c>
      <c r="C12" s="6" t="s">
        <v>274</v>
      </c>
      <c r="D12" s="6" t="s">
        <v>290</v>
      </c>
      <c r="E12" s="6" t="s">
        <v>196</v>
      </c>
      <c r="F12" s="6" t="s">
        <v>263</v>
      </c>
      <c r="G12" s="6">
        <v>2030</v>
      </c>
      <c r="I12" s="6">
        <v>316163</v>
      </c>
    </row>
    <row r="13" spans="1:9" x14ac:dyDescent="0.35">
      <c r="A13" s="6" t="s">
        <v>272</v>
      </c>
      <c r="B13" s="6" t="s">
        <v>273</v>
      </c>
      <c r="C13" s="6" t="s">
        <v>274</v>
      </c>
      <c r="D13" s="6" t="s">
        <v>290</v>
      </c>
      <c r="E13" s="6" t="s">
        <v>196</v>
      </c>
      <c r="F13" s="6" t="s">
        <v>263</v>
      </c>
      <c r="G13" s="6">
        <v>2031</v>
      </c>
      <c r="I13" s="6">
        <v>316163</v>
      </c>
    </row>
    <row r="14" spans="1:9" x14ac:dyDescent="0.35">
      <c r="A14" s="6" t="s">
        <v>268</v>
      </c>
      <c r="B14" s="6" t="s">
        <v>269</v>
      </c>
      <c r="C14" s="6" t="s">
        <v>274</v>
      </c>
      <c r="D14" s="6" t="s">
        <v>291</v>
      </c>
      <c r="E14" s="6" t="s">
        <v>226</v>
      </c>
      <c r="F14" s="6" t="s">
        <v>263</v>
      </c>
      <c r="G14" s="6">
        <v>2026</v>
      </c>
      <c r="I14" s="6">
        <v>311726</v>
      </c>
    </row>
    <row r="15" spans="1:9" x14ac:dyDescent="0.35">
      <c r="A15" s="6" t="s">
        <v>268</v>
      </c>
      <c r="B15" s="6" t="s">
        <v>269</v>
      </c>
      <c r="C15" s="6" t="s">
        <v>274</v>
      </c>
      <c r="D15" s="6" t="s">
        <v>291</v>
      </c>
      <c r="E15" s="6" t="s">
        <v>226</v>
      </c>
      <c r="F15" s="6" t="s">
        <v>263</v>
      </c>
      <c r="G15" s="6">
        <v>2027</v>
      </c>
      <c r="I15" s="6">
        <v>311726</v>
      </c>
    </row>
    <row r="16" spans="1:9" x14ac:dyDescent="0.35">
      <c r="A16" s="6" t="s">
        <v>268</v>
      </c>
      <c r="B16" s="6" t="s">
        <v>269</v>
      </c>
      <c r="C16" s="6" t="s">
        <v>274</v>
      </c>
      <c r="D16" s="6" t="s">
        <v>291</v>
      </c>
      <c r="E16" s="6" t="s">
        <v>226</v>
      </c>
      <c r="F16" s="6" t="s">
        <v>263</v>
      </c>
      <c r="G16" s="6">
        <v>2028</v>
      </c>
      <c r="I16" s="6">
        <v>311726</v>
      </c>
    </row>
    <row r="17" spans="1:9" x14ac:dyDescent="0.35">
      <c r="A17" s="6" t="s">
        <v>268</v>
      </c>
      <c r="B17" s="6" t="s">
        <v>269</v>
      </c>
      <c r="C17" s="6" t="s">
        <v>274</v>
      </c>
      <c r="D17" s="6" t="s">
        <v>291</v>
      </c>
      <c r="E17" s="6" t="s">
        <v>226</v>
      </c>
      <c r="F17" s="6" t="s">
        <v>263</v>
      </c>
      <c r="G17" s="6">
        <v>2029</v>
      </c>
      <c r="I17" s="6">
        <v>311726</v>
      </c>
    </row>
    <row r="18" spans="1:9" x14ac:dyDescent="0.35">
      <c r="A18" s="6" t="s">
        <v>268</v>
      </c>
      <c r="B18" s="6" t="s">
        <v>269</v>
      </c>
      <c r="C18" s="6" t="s">
        <v>274</v>
      </c>
      <c r="D18" s="6" t="s">
        <v>291</v>
      </c>
      <c r="E18" s="6" t="s">
        <v>226</v>
      </c>
      <c r="F18" s="6" t="s">
        <v>263</v>
      </c>
      <c r="G18" s="6">
        <v>2030</v>
      </c>
      <c r="I18" s="6">
        <v>311726</v>
      </c>
    </row>
    <row r="19" spans="1:9" x14ac:dyDescent="0.35">
      <c r="A19" s="6" t="s">
        <v>268</v>
      </c>
      <c r="B19" s="6" t="s">
        <v>269</v>
      </c>
      <c r="C19" s="6" t="s">
        <v>274</v>
      </c>
      <c r="D19" s="6" t="s">
        <v>291</v>
      </c>
      <c r="E19" s="6" t="s">
        <v>226</v>
      </c>
      <c r="F19" s="6" t="s">
        <v>263</v>
      </c>
      <c r="G19" s="6">
        <v>2031</v>
      </c>
      <c r="I19" s="6">
        <v>311726</v>
      </c>
    </row>
    <row r="20" spans="1:9" x14ac:dyDescent="0.35">
      <c r="A20" s="6" t="s">
        <v>292</v>
      </c>
      <c r="B20" s="6" t="s">
        <v>293</v>
      </c>
      <c r="C20" s="6" t="s">
        <v>294</v>
      </c>
      <c r="D20" s="6" t="s">
        <v>195</v>
      </c>
      <c r="E20" s="6" t="s">
        <v>196</v>
      </c>
      <c r="F20" s="6" t="s">
        <v>263</v>
      </c>
      <c r="G20" s="6">
        <v>2026</v>
      </c>
      <c r="I20" s="6">
        <v>174690</v>
      </c>
    </row>
    <row r="21" spans="1:9" x14ac:dyDescent="0.35">
      <c r="A21" s="6" t="s">
        <v>292</v>
      </c>
      <c r="B21" s="6" t="s">
        <v>293</v>
      </c>
      <c r="C21" s="6" t="s">
        <v>294</v>
      </c>
      <c r="D21" s="6" t="s">
        <v>195</v>
      </c>
      <c r="E21" s="6" t="s">
        <v>196</v>
      </c>
      <c r="F21" s="6" t="s">
        <v>263</v>
      </c>
      <c r="G21" s="6">
        <v>2027</v>
      </c>
      <c r="I21" s="6">
        <v>174690</v>
      </c>
    </row>
    <row r="22" spans="1:9" x14ac:dyDescent="0.35">
      <c r="A22" s="6" t="s">
        <v>292</v>
      </c>
      <c r="B22" s="6" t="s">
        <v>293</v>
      </c>
      <c r="C22" s="6" t="s">
        <v>294</v>
      </c>
      <c r="D22" s="6" t="s">
        <v>195</v>
      </c>
      <c r="E22" s="6" t="s">
        <v>196</v>
      </c>
      <c r="F22" s="6" t="s">
        <v>263</v>
      </c>
      <c r="G22" s="6">
        <v>2028</v>
      </c>
      <c r="I22" s="6">
        <v>174690</v>
      </c>
    </row>
    <row r="23" spans="1:9" x14ac:dyDescent="0.35">
      <c r="A23" s="6" t="s">
        <v>292</v>
      </c>
      <c r="B23" s="6" t="s">
        <v>293</v>
      </c>
      <c r="C23" s="6" t="s">
        <v>294</v>
      </c>
      <c r="D23" s="6" t="s">
        <v>195</v>
      </c>
      <c r="E23" s="6" t="s">
        <v>196</v>
      </c>
      <c r="F23" s="6" t="s">
        <v>263</v>
      </c>
      <c r="G23" s="6">
        <v>2029</v>
      </c>
      <c r="I23" s="6">
        <v>174690</v>
      </c>
    </row>
    <row r="24" spans="1:9" x14ac:dyDescent="0.35">
      <c r="A24" s="6" t="s">
        <v>292</v>
      </c>
      <c r="B24" s="6" t="s">
        <v>293</v>
      </c>
      <c r="C24" s="6" t="s">
        <v>294</v>
      </c>
      <c r="D24" s="6" t="s">
        <v>195</v>
      </c>
      <c r="E24" s="6" t="s">
        <v>196</v>
      </c>
      <c r="F24" s="6" t="s">
        <v>263</v>
      </c>
      <c r="G24" s="6">
        <v>2030</v>
      </c>
      <c r="I24" s="6">
        <v>174690</v>
      </c>
    </row>
    <row r="25" spans="1:9" x14ac:dyDescent="0.35">
      <c r="A25" s="6" t="s">
        <v>295</v>
      </c>
      <c r="B25" s="6" t="s">
        <v>296</v>
      </c>
      <c r="C25" s="6" t="s">
        <v>294</v>
      </c>
      <c r="D25" s="6" t="s">
        <v>297</v>
      </c>
      <c r="E25" s="6" t="s">
        <v>248</v>
      </c>
      <c r="F25" s="6" t="s">
        <v>263</v>
      </c>
      <c r="G25" s="6">
        <v>2026</v>
      </c>
      <c r="I25" s="6">
        <v>157831</v>
      </c>
    </row>
    <row r="26" spans="1:9" x14ac:dyDescent="0.35">
      <c r="A26" s="6" t="s">
        <v>295</v>
      </c>
      <c r="B26" s="6" t="s">
        <v>296</v>
      </c>
      <c r="C26" s="6" t="s">
        <v>294</v>
      </c>
      <c r="D26" s="6" t="s">
        <v>297</v>
      </c>
      <c r="E26" s="6" t="s">
        <v>248</v>
      </c>
      <c r="F26" s="6" t="s">
        <v>263</v>
      </c>
      <c r="G26" s="6">
        <v>2027</v>
      </c>
      <c r="I26" s="6">
        <v>157831</v>
      </c>
    </row>
    <row r="27" spans="1:9" x14ac:dyDescent="0.35">
      <c r="A27" s="6" t="s">
        <v>295</v>
      </c>
      <c r="B27" s="6" t="s">
        <v>296</v>
      </c>
      <c r="C27" s="6" t="s">
        <v>294</v>
      </c>
      <c r="D27" s="6" t="s">
        <v>297</v>
      </c>
      <c r="E27" s="6" t="s">
        <v>248</v>
      </c>
      <c r="F27" s="6" t="s">
        <v>263</v>
      </c>
      <c r="G27" s="6">
        <v>2028</v>
      </c>
      <c r="I27" s="6">
        <v>157831</v>
      </c>
    </row>
    <row r="28" spans="1:9" x14ac:dyDescent="0.35">
      <c r="A28" s="6" t="s">
        <v>295</v>
      </c>
      <c r="B28" s="6" t="s">
        <v>296</v>
      </c>
      <c r="C28" s="6" t="s">
        <v>294</v>
      </c>
      <c r="D28" s="6" t="s">
        <v>297</v>
      </c>
      <c r="E28" s="6" t="s">
        <v>248</v>
      </c>
      <c r="F28" s="6" t="s">
        <v>263</v>
      </c>
      <c r="G28" s="6">
        <v>2029</v>
      </c>
      <c r="I28" s="6">
        <v>157831</v>
      </c>
    </row>
    <row r="29" spans="1:9" x14ac:dyDescent="0.35">
      <c r="A29" s="6" t="s">
        <v>295</v>
      </c>
      <c r="B29" s="6" t="s">
        <v>296</v>
      </c>
      <c r="C29" s="6" t="s">
        <v>294</v>
      </c>
      <c r="D29" s="6" t="s">
        <v>297</v>
      </c>
      <c r="E29" s="6" t="s">
        <v>248</v>
      </c>
      <c r="F29" s="6" t="s">
        <v>263</v>
      </c>
      <c r="G29" s="6">
        <v>2030</v>
      </c>
      <c r="I29" s="6">
        <v>157831</v>
      </c>
    </row>
    <row r="30" spans="1:9" x14ac:dyDescent="0.35">
      <c r="A30" s="6" t="s">
        <v>298</v>
      </c>
      <c r="B30" s="6" t="s">
        <v>299</v>
      </c>
      <c r="C30" s="6" t="s">
        <v>300</v>
      </c>
      <c r="D30" s="6" t="s">
        <v>299</v>
      </c>
      <c r="E30" s="6" t="s">
        <v>210</v>
      </c>
      <c r="F30" s="6" t="s">
        <v>263</v>
      </c>
      <c r="G30" s="6">
        <v>2026</v>
      </c>
      <c r="I30" s="6">
        <v>20000</v>
      </c>
    </row>
    <row r="31" spans="1:9" x14ac:dyDescent="0.35">
      <c r="A31" s="6" t="s">
        <v>298</v>
      </c>
      <c r="B31" s="6" t="s">
        <v>299</v>
      </c>
      <c r="C31" s="6" t="s">
        <v>300</v>
      </c>
      <c r="D31" s="6" t="s">
        <v>299</v>
      </c>
      <c r="E31" s="6" t="s">
        <v>210</v>
      </c>
      <c r="F31" s="6" t="s">
        <v>263</v>
      </c>
      <c r="G31" s="6">
        <v>2027</v>
      </c>
      <c r="I31" s="6">
        <v>20000</v>
      </c>
    </row>
    <row r="32" spans="1:9" x14ac:dyDescent="0.35">
      <c r="A32" s="6" t="s">
        <v>298</v>
      </c>
      <c r="B32" s="6" t="s">
        <v>299</v>
      </c>
      <c r="C32" s="6" t="s">
        <v>300</v>
      </c>
      <c r="D32" s="6" t="s">
        <v>299</v>
      </c>
      <c r="E32" s="6" t="s">
        <v>210</v>
      </c>
      <c r="F32" s="6" t="s">
        <v>263</v>
      </c>
      <c r="G32" s="6">
        <v>2028</v>
      </c>
      <c r="I32" s="6">
        <v>20000</v>
      </c>
    </row>
    <row r="33" spans="1:9" x14ac:dyDescent="0.35">
      <c r="A33" s="6" t="s">
        <v>298</v>
      </c>
      <c r="B33" s="6" t="s">
        <v>299</v>
      </c>
      <c r="C33" s="6" t="s">
        <v>300</v>
      </c>
      <c r="D33" s="6" t="s">
        <v>299</v>
      </c>
      <c r="E33" s="6" t="s">
        <v>210</v>
      </c>
      <c r="F33" s="6" t="s">
        <v>263</v>
      </c>
      <c r="G33" s="6">
        <v>2029</v>
      </c>
      <c r="I33" s="6">
        <v>20000</v>
      </c>
    </row>
    <row r="34" spans="1:9" x14ac:dyDescent="0.35">
      <c r="A34" s="6" t="s">
        <v>298</v>
      </c>
      <c r="B34" s="6" t="s">
        <v>299</v>
      </c>
      <c r="C34" s="6" t="s">
        <v>300</v>
      </c>
      <c r="D34" s="6" t="s">
        <v>299</v>
      </c>
      <c r="E34" s="6" t="s">
        <v>210</v>
      </c>
      <c r="F34" s="6" t="s">
        <v>263</v>
      </c>
      <c r="G34" s="6">
        <v>2030</v>
      </c>
      <c r="I34" s="6">
        <v>20000</v>
      </c>
    </row>
    <row r="35" spans="1:9" x14ac:dyDescent="0.35">
      <c r="A35" s="6" t="s">
        <v>301</v>
      </c>
      <c r="B35" s="6" t="s">
        <v>302</v>
      </c>
      <c r="C35" s="6" t="s">
        <v>303</v>
      </c>
      <c r="D35" s="6" t="s">
        <v>299</v>
      </c>
      <c r="E35" s="6" t="s">
        <v>210</v>
      </c>
      <c r="F35" s="6" t="s">
        <v>263</v>
      </c>
      <c r="G35" s="6">
        <v>2026</v>
      </c>
      <c r="I35" s="6">
        <v>48000</v>
      </c>
    </row>
    <row r="36" spans="1:9" x14ac:dyDescent="0.35">
      <c r="A36" s="6" t="s">
        <v>301</v>
      </c>
      <c r="B36" s="6" t="s">
        <v>302</v>
      </c>
      <c r="C36" s="6" t="s">
        <v>303</v>
      </c>
      <c r="D36" s="6" t="s">
        <v>299</v>
      </c>
      <c r="E36" s="6" t="s">
        <v>210</v>
      </c>
      <c r="F36" s="6" t="s">
        <v>263</v>
      </c>
      <c r="G36" s="6">
        <v>2027</v>
      </c>
      <c r="I36" s="6">
        <v>48000</v>
      </c>
    </row>
    <row r="37" spans="1:9" x14ac:dyDescent="0.35">
      <c r="A37" s="6" t="s">
        <v>301</v>
      </c>
      <c r="B37" s="6" t="s">
        <v>302</v>
      </c>
      <c r="C37" s="6" t="s">
        <v>303</v>
      </c>
      <c r="D37" s="6" t="s">
        <v>299</v>
      </c>
      <c r="E37" s="6" t="s">
        <v>210</v>
      </c>
      <c r="F37" s="6" t="s">
        <v>263</v>
      </c>
      <c r="G37" s="6">
        <v>2028</v>
      </c>
      <c r="I37" s="6">
        <v>48000</v>
      </c>
    </row>
    <row r="38" spans="1:9" x14ac:dyDescent="0.35">
      <c r="A38" s="6" t="s">
        <v>301</v>
      </c>
      <c r="B38" s="6" t="s">
        <v>302</v>
      </c>
      <c r="C38" s="6" t="s">
        <v>303</v>
      </c>
      <c r="D38" s="6" t="s">
        <v>299</v>
      </c>
      <c r="E38" s="6" t="s">
        <v>210</v>
      </c>
      <c r="F38" s="6" t="s">
        <v>263</v>
      </c>
      <c r="G38" s="6">
        <v>2029</v>
      </c>
      <c r="I38" s="6">
        <v>48000</v>
      </c>
    </row>
    <row r="39" spans="1:9" x14ac:dyDescent="0.35">
      <c r="A39" s="6" t="s">
        <v>301</v>
      </c>
      <c r="B39" s="6" t="s">
        <v>302</v>
      </c>
      <c r="C39" s="6" t="s">
        <v>303</v>
      </c>
      <c r="D39" s="6" t="s">
        <v>299</v>
      </c>
      <c r="E39" s="6" t="s">
        <v>210</v>
      </c>
      <c r="F39" s="6" t="s">
        <v>263</v>
      </c>
      <c r="G39" s="6">
        <v>2030</v>
      </c>
      <c r="I39" s="6">
        <v>48000</v>
      </c>
    </row>
    <row r="40" spans="1:9" x14ac:dyDescent="0.35">
      <c r="A40" s="6" t="s">
        <v>304</v>
      </c>
      <c r="B40" s="6" t="s">
        <v>305</v>
      </c>
      <c r="C40" s="6" t="s">
        <v>303</v>
      </c>
      <c r="D40" s="6" t="s">
        <v>306</v>
      </c>
      <c r="E40" s="6" t="s">
        <v>307</v>
      </c>
      <c r="F40" s="6" t="s">
        <v>263</v>
      </c>
      <c r="G40" s="6">
        <v>2026</v>
      </c>
      <c r="I40" s="6">
        <v>50400</v>
      </c>
    </row>
    <row r="41" spans="1:9" x14ac:dyDescent="0.35">
      <c r="A41" s="6" t="s">
        <v>304</v>
      </c>
      <c r="B41" s="6" t="s">
        <v>305</v>
      </c>
      <c r="C41" s="6" t="s">
        <v>303</v>
      </c>
      <c r="D41" s="6" t="s">
        <v>306</v>
      </c>
      <c r="E41" s="6" t="s">
        <v>307</v>
      </c>
      <c r="F41" s="6" t="s">
        <v>263</v>
      </c>
      <c r="G41" s="6">
        <v>2027</v>
      </c>
      <c r="I41" s="6">
        <v>50400</v>
      </c>
    </row>
    <row r="42" spans="1:9" x14ac:dyDescent="0.35">
      <c r="A42" s="6" t="s">
        <v>304</v>
      </c>
      <c r="B42" s="6" t="s">
        <v>305</v>
      </c>
      <c r="C42" s="6" t="s">
        <v>303</v>
      </c>
      <c r="D42" s="6" t="s">
        <v>306</v>
      </c>
      <c r="E42" s="6" t="s">
        <v>307</v>
      </c>
      <c r="F42" s="6" t="s">
        <v>263</v>
      </c>
      <c r="G42" s="6">
        <v>2028</v>
      </c>
      <c r="I42" s="6">
        <v>50400</v>
      </c>
    </row>
    <row r="43" spans="1:9" x14ac:dyDescent="0.35">
      <c r="A43" s="6" t="s">
        <v>304</v>
      </c>
      <c r="B43" s="6" t="s">
        <v>305</v>
      </c>
      <c r="C43" s="6" t="s">
        <v>303</v>
      </c>
      <c r="D43" s="6" t="s">
        <v>306</v>
      </c>
      <c r="E43" s="6" t="s">
        <v>307</v>
      </c>
      <c r="F43" s="6" t="s">
        <v>263</v>
      </c>
      <c r="G43" s="6">
        <v>2029</v>
      </c>
      <c r="I43" s="6">
        <v>50400</v>
      </c>
    </row>
    <row r="44" spans="1:9" x14ac:dyDescent="0.35">
      <c r="A44" s="6" t="s">
        <v>304</v>
      </c>
      <c r="B44" s="6" t="s">
        <v>305</v>
      </c>
      <c r="C44" s="6" t="s">
        <v>303</v>
      </c>
      <c r="D44" s="6" t="s">
        <v>306</v>
      </c>
      <c r="E44" s="6" t="s">
        <v>307</v>
      </c>
      <c r="F44" s="6" t="s">
        <v>263</v>
      </c>
      <c r="G44" s="6">
        <v>2030</v>
      </c>
      <c r="I44" s="6">
        <v>50400</v>
      </c>
    </row>
    <row r="45" spans="1:9" x14ac:dyDescent="0.35">
      <c r="A45" s="6" t="s">
        <v>308</v>
      </c>
      <c r="B45" s="6" t="s">
        <v>309</v>
      </c>
      <c r="C45" s="6" t="s">
        <v>294</v>
      </c>
      <c r="D45" s="6" t="s">
        <v>306</v>
      </c>
      <c r="E45" s="6" t="s">
        <v>307</v>
      </c>
      <c r="F45" s="6" t="s">
        <v>263</v>
      </c>
      <c r="G45" s="6">
        <v>2026</v>
      </c>
      <c r="I45" s="6">
        <v>50400</v>
      </c>
    </row>
    <row r="46" spans="1:9" x14ac:dyDescent="0.35">
      <c r="A46" s="6" t="s">
        <v>308</v>
      </c>
      <c r="B46" s="6" t="s">
        <v>309</v>
      </c>
      <c r="C46" s="6" t="s">
        <v>294</v>
      </c>
      <c r="D46" s="6" t="s">
        <v>306</v>
      </c>
      <c r="E46" s="6" t="s">
        <v>307</v>
      </c>
      <c r="F46" s="6" t="s">
        <v>263</v>
      </c>
      <c r="G46" s="6">
        <v>2027</v>
      </c>
      <c r="I46" s="6">
        <v>50400</v>
      </c>
    </row>
    <row r="47" spans="1:9" x14ac:dyDescent="0.35">
      <c r="A47" s="6" t="s">
        <v>308</v>
      </c>
      <c r="B47" s="6" t="s">
        <v>309</v>
      </c>
      <c r="C47" s="6" t="s">
        <v>294</v>
      </c>
      <c r="D47" s="6" t="s">
        <v>306</v>
      </c>
      <c r="E47" s="6" t="s">
        <v>307</v>
      </c>
      <c r="F47" s="6" t="s">
        <v>263</v>
      </c>
      <c r="G47" s="6">
        <v>2028</v>
      </c>
      <c r="I47" s="6">
        <v>50400</v>
      </c>
    </row>
    <row r="48" spans="1:9" x14ac:dyDescent="0.35">
      <c r="A48" s="6" t="s">
        <v>308</v>
      </c>
      <c r="B48" s="6" t="s">
        <v>309</v>
      </c>
      <c r="C48" s="6" t="s">
        <v>294</v>
      </c>
      <c r="D48" s="6" t="s">
        <v>306</v>
      </c>
      <c r="E48" s="6" t="s">
        <v>307</v>
      </c>
      <c r="F48" s="6" t="s">
        <v>263</v>
      </c>
      <c r="G48" s="6">
        <v>2029</v>
      </c>
      <c r="I48" s="6">
        <v>50400</v>
      </c>
    </row>
    <row r="49" spans="1:9" x14ac:dyDescent="0.35">
      <c r="A49" s="6" t="s">
        <v>308</v>
      </c>
      <c r="B49" s="6" t="s">
        <v>309</v>
      </c>
      <c r="C49" s="6" t="s">
        <v>294</v>
      </c>
      <c r="D49" s="6" t="s">
        <v>306</v>
      </c>
      <c r="E49" s="6" t="s">
        <v>307</v>
      </c>
      <c r="F49" s="6" t="s">
        <v>263</v>
      </c>
      <c r="G49" s="6">
        <v>2030</v>
      </c>
      <c r="I49" s="6">
        <v>50400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49336-9CA8-4B90-B732-49927B65F8BB}">
  <dimension ref="A1:J102"/>
  <sheetViews>
    <sheetView workbookViewId="0">
      <selection activeCell="E61" sqref="E61"/>
    </sheetView>
  </sheetViews>
  <sheetFormatPr defaultColWidth="8.81640625" defaultRowHeight="14.5" x14ac:dyDescent="0.35"/>
  <cols>
    <col min="1" max="1" width="9.7265625" style="6" bestFit="1" customWidth="1"/>
    <col min="2" max="2" width="28.7265625" style="6" bestFit="1" customWidth="1"/>
    <col min="3" max="3" width="25.7265625" style="5" bestFit="1" customWidth="1"/>
    <col min="4" max="4" width="16.26953125" style="5" customWidth="1"/>
    <col min="5" max="5" width="25" style="5" customWidth="1"/>
    <col min="6" max="6" width="22.453125" style="5" customWidth="1"/>
    <col min="7" max="7" width="11.26953125" style="5" bestFit="1" customWidth="1"/>
    <col min="8" max="8" width="22.26953125" style="5" customWidth="1"/>
    <col min="9" max="10" width="12.453125" style="5" customWidth="1"/>
    <col min="11" max="16384" width="8.81640625" style="6"/>
  </cols>
  <sheetData>
    <row r="1" spans="1:10" s="15" customFormat="1" ht="43.5" x14ac:dyDescent="0.35">
      <c r="A1" s="19" t="s">
        <v>253</v>
      </c>
      <c r="B1" s="19" t="s">
        <v>254</v>
      </c>
      <c r="C1" s="20" t="s">
        <v>325</v>
      </c>
      <c r="D1" s="20" t="s">
        <v>326</v>
      </c>
      <c r="E1" s="20" t="s">
        <v>327</v>
      </c>
      <c r="F1" s="20" t="s">
        <v>328</v>
      </c>
      <c r="G1" s="20" t="s">
        <v>264</v>
      </c>
      <c r="H1" s="20" t="s">
        <v>329</v>
      </c>
      <c r="I1" s="20" t="s">
        <v>2</v>
      </c>
      <c r="J1" s="20" t="s">
        <v>338</v>
      </c>
    </row>
    <row r="2" spans="1:10" x14ac:dyDescent="0.35">
      <c r="A2" s="21" t="s">
        <v>96</v>
      </c>
      <c r="B2" s="21" t="s">
        <v>97</v>
      </c>
      <c r="C2" s="22">
        <v>51676</v>
      </c>
      <c r="D2" s="22">
        <v>100</v>
      </c>
      <c r="E2" s="22">
        <v>1</v>
      </c>
      <c r="F2" s="22">
        <v>1</v>
      </c>
      <c r="G2" s="22">
        <v>2029</v>
      </c>
      <c r="H2" s="22">
        <v>1433.92</v>
      </c>
      <c r="I2" s="22">
        <v>2029</v>
      </c>
      <c r="J2" s="22" t="b">
        <f t="shared" ref="J2:J33" si="0">G2=I2</f>
        <v>1</v>
      </c>
    </row>
    <row r="3" spans="1:10" x14ac:dyDescent="0.35">
      <c r="A3" s="21" t="s">
        <v>154</v>
      </c>
      <c r="B3" s="21" t="s">
        <v>155</v>
      </c>
      <c r="C3" s="22">
        <v>96000</v>
      </c>
      <c r="D3" s="22">
        <v>100</v>
      </c>
      <c r="E3" s="22">
        <v>0.5</v>
      </c>
      <c r="F3" s="22">
        <v>1</v>
      </c>
      <c r="G3" s="22">
        <v>2028</v>
      </c>
      <c r="H3" s="22">
        <v>1433</v>
      </c>
      <c r="I3" s="22">
        <v>2028</v>
      </c>
      <c r="J3" s="22" t="b">
        <f t="shared" si="0"/>
        <v>1</v>
      </c>
    </row>
    <row r="4" spans="1:10" x14ac:dyDescent="0.35">
      <c r="A4" s="21" t="s">
        <v>174</v>
      </c>
      <c r="B4" s="21" t="s">
        <v>175</v>
      </c>
      <c r="C4" s="22">
        <v>6000</v>
      </c>
      <c r="D4" s="22">
        <v>92.5</v>
      </c>
      <c r="E4" s="22">
        <v>4</v>
      </c>
      <c r="F4" s="22">
        <v>6</v>
      </c>
      <c r="G4" s="22">
        <v>2028</v>
      </c>
      <c r="H4" s="22">
        <v>1260.82</v>
      </c>
      <c r="I4" s="22">
        <v>2028</v>
      </c>
      <c r="J4" s="22" t="b">
        <f t="shared" si="0"/>
        <v>1</v>
      </c>
    </row>
    <row r="5" spans="1:10" x14ac:dyDescent="0.35">
      <c r="A5" s="21" t="s">
        <v>180</v>
      </c>
      <c r="B5" s="21" t="s">
        <v>181</v>
      </c>
      <c r="C5" s="22">
        <v>28520</v>
      </c>
      <c r="D5" s="22">
        <v>98</v>
      </c>
      <c r="E5" s="22">
        <v>1</v>
      </c>
      <c r="F5" s="22">
        <v>1</v>
      </c>
      <c r="G5" s="22">
        <v>2028</v>
      </c>
      <c r="H5" s="22">
        <v>1421.97</v>
      </c>
      <c r="I5" s="22">
        <v>2028</v>
      </c>
      <c r="J5" s="22" t="b">
        <f t="shared" si="0"/>
        <v>1</v>
      </c>
    </row>
    <row r="6" spans="1:10" x14ac:dyDescent="0.35">
      <c r="A6" s="21" t="s">
        <v>182</v>
      </c>
      <c r="B6" s="21" t="s">
        <v>183</v>
      </c>
      <c r="C6" s="22">
        <v>5704</v>
      </c>
      <c r="D6" s="22">
        <v>98</v>
      </c>
      <c r="E6" s="22">
        <v>1</v>
      </c>
      <c r="F6" s="22">
        <v>1</v>
      </c>
      <c r="G6" s="22">
        <v>2028</v>
      </c>
      <c r="H6" s="22">
        <v>1421.97</v>
      </c>
      <c r="I6" s="22">
        <v>2028</v>
      </c>
      <c r="J6" s="22" t="b">
        <f t="shared" si="0"/>
        <v>1</v>
      </c>
    </row>
    <row r="7" spans="1:10" x14ac:dyDescent="0.35">
      <c r="A7" s="21" t="s">
        <v>270</v>
      </c>
      <c r="B7" s="21" t="s">
        <v>271</v>
      </c>
      <c r="C7" s="22">
        <v>720000</v>
      </c>
      <c r="D7" s="22">
        <v>100</v>
      </c>
      <c r="E7" s="22">
        <v>1</v>
      </c>
      <c r="F7" s="22">
        <v>2.7</v>
      </c>
      <c r="G7" s="22">
        <v>2027</v>
      </c>
      <c r="H7" s="22">
        <v>807</v>
      </c>
      <c r="I7" s="22">
        <v>2027</v>
      </c>
      <c r="J7" s="22" t="b">
        <f t="shared" si="0"/>
        <v>1</v>
      </c>
    </row>
    <row r="8" spans="1:10" x14ac:dyDescent="0.35">
      <c r="A8" s="21" t="s">
        <v>68</v>
      </c>
      <c r="B8" s="21" t="s">
        <v>69</v>
      </c>
      <c r="C8" s="22">
        <v>10000</v>
      </c>
      <c r="D8" s="22">
        <v>100</v>
      </c>
      <c r="E8" s="22">
        <v>2</v>
      </c>
      <c r="F8" s="22">
        <v>2.5</v>
      </c>
      <c r="G8" s="22">
        <v>2029</v>
      </c>
      <c r="H8" s="22">
        <v>1433.86</v>
      </c>
      <c r="I8" s="22">
        <v>2029</v>
      </c>
      <c r="J8" s="22" t="b">
        <f t="shared" si="0"/>
        <v>1</v>
      </c>
    </row>
    <row r="9" spans="1:10" x14ac:dyDescent="0.35">
      <c r="A9" s="21" t="s">
        <v>72</v>
      </c>
      <c r="B9" s="21" t="s">
        <v>73</v>
      </c>
      <c r="C9" s="22">
        <v>10000</v>
      </c>
      <c r="D9" s="22">
        <v>100</v>
      </c>
      <c r="E9" s="22">
        <v>2</v>
      </c>
      <c r="F9" s="22">
        <v>2.5</v>
      </c>
      <c r="G9" s="22">
        <v>2029</v>
      </c>
      <c r="H9" s="22">
        <v>1433.86</v>
      </c>
      <c r="I9" s="22">
        <v>2029</v>
      </c>
      <c r="J9" s="22" t="b">
        <f t="shared" si="0"/>
        <v>1</v>
      </c>
    </row>
    <row r="10" spans="1:10" x14ac:dyDescent="0.35">
      <c r="A10" s="21" t="s">
        <v>74</v>
      </c>
      <c r="B10" s="21" t="s">
        <v>75</v>
      </c>
      <c r="C10" s="22">
        <v>10000</v>
      </c>
      <c r="D10" s="22">
        <v>100</v>
      </c>
      <c r="E10" s="22">
        <v>2</v>
      </c>
      <c r="F10" s="22">
        <v>2.5</v>
      </c>
      <c r="G10" s="22">
        <v>2029</v>
      </c>
      <c r="H10" s="22">
        <v>1433.86</v>
      </c>
      <c r="I10" s="22">
        <v>2029</v>
      </c>
      <c r="J10" s="22" t="b">
        <f t="shared" si="0"/>
        <v>1</v>
      </c>
    </row>
    <row r="11" spans="1:10" x14ac:dyDescent="0.35">
      <c r="A11" s="21" t="s">
        <v>94</v>
      </c>
      <c r="B11" s="21" t="s">
        <v>95</v>
      </c>
      <c r="C11" s="22">
        <v>135044</v>
      </c>
      <c r="D11" s="22">
        <v>100</v>
      </c>
      <c r="E11" s="22">
        <v>2</v>
      </c>
      <c r="F11" s="22">
        <v>2.5</v>
      </c>
      <c r="G11" s="22">
        <v>2028</v>
      </c>
      <c r="H11" s="22">
        <v>1433.86</v>
      </c>
      <c r="I11" s="22">
        <v>2028</v>
      </c>
      <c r="J11" s="22" t="b">
        <f t="shared" si="0"/>
        <v>1</v>
      </c>
    </row>
    <row r="12" spans="1:10" x14ac:dyDescent="0.35">
      <c r="A12" s="21" t="s">
        <v>78</v>
      </c>
      <c r="B12" s="21" t="s">
        <v>79</v>
      </c>
      <c r="C12" s="22">
        <v>337600</v>
      </c>
      <c r="D12" s="22">
        <v>100</v>
      </c>
      <c r="E12" s="22">
        <v>1</v>
      </c>
      <c r="F12" s="22">
        <v>1</v>
      </c>
      <c r="G12" s="22">
        <v>2028</v>
      </c>
      <c r="H12" s="22">
        <v>800</v>
      </c>
      <c r="I12" s="22">
        <v>2028</v>
      </c>
      <c r="J12" s="22" t="b">
        <f t="shared" si="0"/>
        <v>1</v>
      </c>
    </row>
    <row r="13" spans="1:10" x14ac:dyDescent="0.35">
      <c r="A13" s="21" t="s">
        <v>80</v>
      </c>
      <c r="B13" s="21" t="s">
        <v>81</v>
      </c>
      <c r="C13" s="22">
        <v>337600</v>
      </c>
      <c r="D13" s="22">
        <v>100</v>
      </c>
      <c r="E13" s="22">
        <v>1</v>
      </c>
      <c r="F13" s="22">
        <v>2.36</v>
      </c>
      <c r="G13" s="22">
        <v>2028</v>
      </c>
      <c r="H13" s="22">
        <v>800</v>
      </c>
      <c r="I13" s="22">
        <v>2028</v>
      </c>
      <c r="J13" s="22" t="b">
        <f t="shared" si="0"/>
        <v>1</v>
      </c>
    </row>
    <row r="14" spans="1:10" x14ac:dyDescent="0.35">
      <c r="A14" s="21" t="s">
        <v>156</v>
      </c>
      <c r="B14" s="21" t="s">
        <v>157</v>
      </c>
      <c r="C14" s="22">
        <v>97520</v>
      </c>
      <c r="D14" s="22">
        <v>100</v>
      </c>
      <c r="E14" s="22">
        <v>1.73</v>
      </c>
      <c r="F14" s="22">
        <v>1.01</v>
      </c>
      <c r="G14" s="22">
        <v>2028</v>
      </c>
      <c r="H14" s="22">
        <v>1433.92</v>
      </c>
      <c r="I14" s="22">
        <v>2028</v>
      </c>
      <c r="J14" s="22" t="b">
        <f t="shared" si="0"/>
        <v>1</v>
      </c>
    </row>
    <row r="15" spans="1:10" x14ac:dyDescent="0.35">
      <c r="A15" s="21" t="s">
        <v>82</v>
      </c>
      <c r="B15" s="21" t="s">
        <v>83</v>
      </c>
      <c r="C15" s="22">
        <v>270467</v>
      </c>
      <c r="D15" s="22">
        <v>100</v>
      </c>
      <c r="E15" s="22">
        <v>1</v>
      </c>
      <c r="F15" s="22">
        <v>2</v>
      </c>
      <c r="G15" s="22">
        <v>2029</v>
      </c>
      <c r="H15" s="22">
        <v>800</v>
      </c>
      <c r="I15" s="22">
        <v>2029</v>
      </c>
      <c r="J15" s="22" t="b">
        <f t="shared" si="0"/>
        <v>1</v>
      </c>
    </row>
    <row r="16" spans="1:10" x14ac:dyDescent="0.35">
      <c r="A16" s="21" t="s">
        <v>186</v>
      </c>
      <c r="B16" s="21" t="s">
        <v>187</v>
      </c>
      <c r="C16" s="22">
        <v>37480</v>
      </c>
      <c r="D16" s="22">
        <v>100</v>
      </c>
      <c r="E16" s="22">
        <v>1</v>
      </c>
      <c r="F16" s="22">
        <v>1.47</v>
      </c>
      <c r="G16" s="22">
        <v>2026</v>
      </c>
      <c r="H16" s="22">
        <v>1120</v>
      </c>
      <c r="I16" s="22">
        <v>2026</v>
      </c>
      <c r="J16" s="22" t="b">
        <f t="shared" si="0"/>
        <v>1</v>
      </c>
    </row>
    <row r="17" spans="1:10" x14ac:dyDescent="0.35">
      <c r="A17" s="21" t="s">
        <v>100</v>
      </c>
      <c r="B17" s="21" t="s">
        <v>101</v>
      </c>
      <c r="C17" s="22">
        <v>51676</v>
      </c>
      <c r="D17" s="22">
        <v>100</v>
      </c>
      <c r="E17" s="22">
        <v>1</v>
      </c>
      <c r="F17" s="22">
        <v>1</v>
      </c>
      <c r="G17" s="22">
        <v>2028</v>
      </c>
      <c r="H17" s="22">
        <v>1433.92</v>
      </c>
      <c r="I17" s="22">
        <v>2028</v>
      </c>
      <c r="J17" s="22" t="b">
        <f t="shared" si="0"/>
        <v>1</v>
      </c>
    </row>
    <row r="18" spans="1:10" x14ac:dyDescent="0.35">
      <c r="A18" s="21" t="s">
        <v>106</v>
      </c>
      <c r="B18" s="21" t="s">
        <v>107</v>
      </c>
      <c r="C18" s="22">
        <v>51676</v>
      </c>
      <c r="D18" s="22">
        <v>100</v>
      </c>
      <c r="E18" s="22">
        <v>1</v>
      </c>
      <c r="F18" s="22">
        <v>1</v>
      </c>
      <c r="G18" s="22">
        <v>2028</v>
      </c>
      <c r="H18" s="22">
        <v>1433.91</v>
      </c>
      <c r="I18" s="22">
        <v>2028</v>
      </c>
      <c r="J18" s="22" t="b">
        <f t="shared" si="0"/>
        <v>1</v>
      </c>
    </row>
    <row r="19" spans="1:10" x14ac:dyDescent="0.35">
      <c r="A19" s="21" t="s">
        <v>132</v>
      </c>
      <c r="B19" s="21" t="s">
        <v>133</v>
      </c>
      <c r="C19" s="22">
        <v>441623</v>
      </c>
      <c r="D19" s="22">
        <v>100</v>
      </c>
      <c r="E19" s="22">
        <v>2</v>
      </c>
      <c r="F19" s="22">
        <v>2.2999999999999998</v>
      </c>
      <c r="G19" s="22">
        <v>2031</v>
      </c>
      <c r="H19" s="22">
        <v>1353.57</v>
      </c>
      <c r="I19" s="22">
        <v>2031</v>
      </c>
      <c r="J19" s="22" t="b">
        <f t="shared" si="0"/>
        <v>1</v>
      </c>
    </row>
    <row r="20" spans="1:10" x14ac:dyDescent="0.35">
      <c r="A20" s="21" t="s">
        <v>134</v>
      </c>
      <c r="B20" s="21" t="s">
        <v>135</v>
      </c>
      <c r="C20" s="22">
        <v>441623</v>
      </c>
      <c r="D20" s="22">
        <v>100</v>
      </c>
      <c r="E20" s="22">
        <v>2</v>
      </c>
      <c r="F20" s="22">
        <v>2.2999999999999998</v>
      </c>
      <c r="G20" s="22">
        <v>2031</v>
      </c>
      <c r="H20" s="22">
        <v>1353.57</v>
      </c>
      <c r="I20" s="22">
        <v>2031</v>
      </c>
      <c r="J20" s="22" t="b">
        <f t="shared" si="0"/>
        <v>1</v>
      </c>
    </row>
    <row r="21" spans="1:10" x14ac:dyDescent="0.35">
      <c r="A21" s="21" t="s">
        <v>164</v>
      </c>
      <c r="B21" s="21" t="s">
        <v>165</v>
      </c>
      <c r="C21" s="22">
        <v>50001</v>
      </c>
      <c r="D21" s="22">
        <v>100</v>
      </c>
      <c r="E21" s="22">
        <v>2</v>
      </c>
      <c r="F21" s="22">
        <v>2</v>
      </c>
      <c r="G21" s="22">
        <v>2028</v>
      </c>
      <c r="H21" s="22">
        <v>1433.82</v>
      </c>
      <c r="I21" s="22">
        <v>2028</v>
      </c>
      <c r="J21" s="22" t="b">
        <f t="shared" si="0"/>
        <v>1</v>
      </c>
    </row>
    <row r="22" spans="1:10" x14ac:dyDescent="0.35">
      <c r="A22" s="21" t="s">
        <v>170</v>
      </c>
      <c r="B22" s="21" t="s">
        <v>171</v>
      </c>
      <c r="C22" s="22">
        <v>291018</v>
      </c>
      <c r="D22" s="22">
        <v>100</v>
      </c>
      <c r="E22" s="22">
        <v>1</v>
      </c>
      <c r="F22" s="22">
        <v>1</v>
      </c>
      <c r="G22" s="22">
        <v>2028</v>
      </c>
      <c r="H22" s="22">
        <v>1433</v>
      </c>
      <c r="I22" s="22">
        <v>2028</v>
      </c>
      <c r="J22" s="22" t="b">
        <f t="shared" si="0"/>
        <v>1</v>
      </c>
    </row>
    <row r="23" spans="1:10" x14ac:dyDescent="0.35">
      <c r="A23" s="21" t="s">
        <v>21</v>
      </c>
      <c r="B23" s="21" t="s">
        <v>3</v>
      </c>
      <c r="C23" s="22">
        <v>250000</v>
      </c>
      <c r="D23" s="22">
        <v>100</v>
      </c>
      <c r="E23" s="22">
        <v>1.5</v>
      </c>
      <c r="F23" s="22">
        <v>1.5</v>
      </c>
      <c r="G23" s="22">
        <v>2029</v>
      </c>
      <c r="H23" s="22">
        <v>1433.9</v>
      </c>
      <c r="I23" s="22">
        <v>2029</v>
      </c>
      <c r="J23" s="22" t="b">
        <f t="shared" si="0"/>
        <v>1</v>
      </c>
    </row>
    <row r="24" spans="1:10" x14ac:dyDescent="0.35">
      <c r="A24" s="21" t="s">
        <v>168</v>
      </c>
      <c r="B24" s="21" t="s">
        <v>169</v>
      </c>
      <c r="C24" s="22">
        <v>900000</v>
      </c>
      <c r="D24" s="22">
        <v>100</v>
      </c>
      <c r="E24" s="22">
        <v>3.64</v>
      </c>
      <c r="F24" s="22">
        <v>3.35</v>
      </c>
      <c r="G24" s="22">
        <v>2027</v>
      </c>
      <c r="H24" s="22">
        <v>925.74</v>
      </c>
      <c r="I24" s="22">
        <v>2027</v>
      </c>
      <c r="J24" s="22" t="b">
        <f t="shared" si="0"/>
        <v>1</v>
      </c>
    </row>
    <row r="25" spans="1:10" x14ac:dyDescent="0.35">
      <c r="A25" s="21" t="s">
        <v>9</v>
      </c>
      <c r="B25" s="21" t="s">
        <v>10</v>
      </c>
      <c r="C25" s="22">
        <v>298992</v>
      </c>
      <c r="D25" s="22">
        <v>100</v>
      </c>
      <c r="E25" s="22">
        <v>1.05</v>
      </c>
      <c r="F25" s="22">
        <v>2.1</v>
      </c>
      <c r="G25" s="22">
        <v>2028</v>
      </c>
      <c r="H25" s="22">
        <v>1432.92</v>
      </c>
      <c r="I25" s="22">
        <v>2028</v>
      </c>
      <c r="J25" s="22" t="b">
        <f t="shared" si="0"/>
        <v>1</v>
      </c>
    </row>
    <row r="26" spans="1:10" x14ac:dyDescent="0.35">
      <c r="A26" s="21" t="s">
        <v>138</v>
      </c>
      <c r="B26" s="21" t="s">
        <v>139</v>
      </c>
      <c r="C26" s="22">
        <v>297303</v>
      </c>
      <c r="D26" s="22">
        <v>100</v>
      </c>
      <c r="E26" s="22">
        <v>1.05</v>
      </c>
      <c r="F26" s="22">
        <v>2.1</v>
      </c>
      <c r="G26" s="22">
        <v>2029</v>
      </c>
      <c r="H26" s="22">
        <v>1432.92</v>
      </c>
      <c r="I26" s="22">
        <v>2029</v>
      </c>
      <c r="J26" s="22" t="b">
        <f t="shared" si="0"/>
        <v>1</v>
      </c>
    </row>
    <row r="27" spans="1:10" x14ac:dyDescent="0.35">
      <c r="A27" s="21" t="s">
        <v>6</v>
      </c>
      <c r="B27" s="21" t="s">
        <v>7</v>
      </c>
      <c r="C27" s="22">
        <v>80000</v>
      </c>
      <c r="D27" s="22">
        <v>100</v>
      </c>
      <c r="E27" s="22">
        <v>1.05</v>
      </c>
      <c r="F27" s="22">
        <v>2.1</v>
      </c>
      <c r="G27" s="22">
        <v>2028</v>
      </c>
      <c r="H27" s="22">
        <v>1432.92</v>
      </c>
      <c r="I27" s="22">
        <v>2028</v>
      </c>
      <c r="J27" s="22" t="b">
        <f t="shared" si="0"/>
        <v>1</v>
      </c>
    </row>
    <row r="28" spans="1:10" x14ac:dyDescent="0.35">
      <c r="A28" s="21" t="s">
        <v>158</v>
      </c>
      <c r="B28" s="21" t="s">
        <v>159</v>
      </c>
      <c r="C28" s="22">
        <v>295378</v>
      </c>
      <c r="D28" s="22">
        <v>100</v>
      </c>
      <c r="E28" s="22">
        <v>1.05</v>
      </c>
      <c r="F28" s="22">
        <v>2.1</v>
      </c>
      <c r="G28" s="22">
        <v>2028</v>
      </c>
      <c r="H28" s="22">
        <v>1432.92</v>
      </c>
      <c r="I28" s="22">
        <v>2028</v>
      </c>
      <c r="J28" s="22" t="b">
        <f t="shared" si="0"/>
        <v>1</v>
      </c>
    </row>
    <row r="29" spans="1:10" x14ac:dyDescent="0.35">
      <c r="A29" s="21" t="s">
        <v>112</v>
      </c>
      <c r="B29" s="21" t="s">
        <v>113</v>
      </c>
      <c r="C29" s="22">
        <v>298992</v>
      </c>
      <c r="D29" s="22">
        <v>100</v>
      </c>
      <c r="E29" s="22">
        <v>1.05</v>
      </c>
      <c r="F29" s="22">
        <v>2.1</v>
      </c>
      <c r="G29" s="22">
        <v>2028</v>
      </c>
      <c r="H29" s="22">
        <v>1432.92</v>
      </c>
      <c r="I29" s="22">
        <v>2028</v>
      </c>
      <c r="J29" s="22" t="b">
        <f t="shared" si="0"/>
        <v>1</v>
      </c>
    </row>
    <row r="30" spans="1:10" x14ac:dyDescent="0.35">
      <c r="A30" s="21" t="s">
        <v>146</v>
      </c>
      <c r="B30" s="21" t="s">
        <v>147</v>
      </c>
      <c r="C30" s="22">
        <v>265390</v>
      </c>
      <c r="D30" s="22">
        <v>100</v>
      </c>
      <c r="E30" s="22">
        <v>1.05</v>
      </c>
      <c r="F30" s="22">
        <v>2.1</v>
      </c>
      <c r="G30" s="22">
        <v>2029</v>
      </c>
      <c r="H30" s="22">
        <v>1432.92</v>
      </c>
      <c r="I30" s="22">
        <v>2029</v>
      </c>
      <c r="J30" s="22" t="b">
        <f t="shared" si="0"/>
        <v>1</v>
      </c>
    </row>
    <row r="31" spans="1:10" x14ac:dyDescent="0.35">
      <c r="A31" s="21" t="s">
        <v>172</v>
      </c>
      <c r="B31" s="21" t="s">
        <v>173</v>
      </c>
      <c r="C31" s="22">
        <v>252000</v>
      </c>
      <c r="D31" s="22">
        <v>100</v>
      </c>
      <c r="E31" s="22">
        <v>4.88</v>
      </c>
      <c r="F31" s="22">
        <v>1</v>
      </c>
      <c r="G31" s="22">
        <v>2027</v>
      </c>
      <c r="H31" s="22">
        <v>1433.9</v>
      </c>
      <c r="I31" s="22">
        <v>2027</v>
      </c>
      <c r="J31" s="22" t="b">
        <f t="shared" si="0"/>
        <v>1</v>
      </c>
    </row>
    <row r="32" spans="1:10" x14ac:dyDescent="0.35">
      <c r="A32" s="21" t="s">
        <v>162</v>
      </c>
      <c r="B32" s="21" t="s">
        <v>163</v>
      </c>
      <c r="C32" s="22">
        <v>173000</v>
      </c>
      <c r="D32" s="22">
        <v>100</v>
      </c>
      <c r="E32" s="22">
        <v>3.39</v>
      </c>
      <c r="F32" s="22">
        <v>3.3</v>
      </c>
      <c r="G32" s="22">
        <v>2026</v>
      </c>
      <c r="H32" s="22">
        <v>1433.9</v>
      </c>
      <c r="I32" s="22">
        <v>2026</v>
      </c>
      <c r="J32" s="22" t="b">
        <f t="shared" si="0"/>
        <v>1</v>
      </c>
    </row>
    <row r="33" spans="1:10" x14ac:dyDescent="0.35">
      <c r="A33" s="21" t="s">
        <v>272</v>
      </c>
      <c r="B33" s="21" t="s">
        <v>273</v>
      </c>
      <c r="C33" s="22">
        <v>360000</v>
      </c>
      <c r="D33" s="22">
        <v>100</v>
      </c>
      <c r="E33" s="22">
        <v>1</v>
      </c>
      <c r="F33" s="22">
        <v>3.47</v>
      </c>
      <c r="G33" s="22">
        <v>2031</v>
      </c>
      <c r="H33" s="22">
        <v>850</v>
      </c>
      <c r="I33" s="22">
        <v>2031</v>
      </c>
      <c r="J33" s="22" t="b">
        <f t="shared" si="0"/>
        <v>1</v>
      </c>
    </row>
    <row r="34" spans="1:10" x14ac:dyDescent="0.35">
      <c r="A34" s="21" t="s">
        <v>268</v>
      </c>
      <c r="B34" s="21" t="s">
        <v>269</v>
      </c>
      <c r="C34" s="22">
        <v>360000</v>
      </c>
      <c r="D34" s="22">
        <v>100</v>
      </c>
      <c r="E34" s="22">
        <v>1</v>
      </c>
      <c r="F34" s="22">
        <v>3.45</v>
      </c>
      <c r="G34" s="22">
        <v>2031</v>
      </c>
      <c r="H34" s="22">
        <v>850</v>
      </c>
      <c r="I34" s="22">
        <v>2031</v>
      </c>
      <c r="J34" s="22" t="b">
        <f t="shared" ref="J34:J65" si="1">G34=I34</f>
        <v>1</v>
      </c>
    </row>
    <row r="35" spans="1:10" x14ac:dyDescent="0.35">
      <c r="A35" s="21" t="s">
        <v>44</v>
      </c>
      <c r="B35" s="21" t="s">
        <v>45</v>
      </c>
      <c r="C35" s="22">
        <v>93017</v>
      </c>
      <c r="D35" s="22">
        <v>100</v>
      </c>
      <c r="E35" s="22">
        <v>1.5</v>
      </c>
      <c r="F35" s="22">
        <v>1.5</v>
      </c>
      <c r="G35" s="22">
        <v>2029</v>
      </c>
      <c r="H35" s="22">
        <v>1432.05</v>
      </c>
      <c r="I35" s="22">
        <v>2029</v>
      </c>
      <c r="J35" s="22" t="b">
        <f t="shared" si="1"/>
        <v>1</v>
      </c>
    </row>
    <row r="36" spans="1:10" x14ac:dyDescent="0.35">
      <c r="A36" s="21" t="s">
        <v>84</v>
      </c>
      <c r="B36" s="21" t="s">
        <v>85</v>
      </c>
      <c r="C36" s="22">
        <v>298990</v>
      </c>
      <c r="D36" s="22">
        <v>100</v>
      </c>
      <c r="E36" s="22">
        <v>1</v>
      </c>
      <c r="F36" s="22">
        <v>1</v>
      </c>
      <c r="G36" s="22">
        <v>2028</v>
      </c>
      <c r="H36" s="22">
        <v>1429.54</v>
      </c>
      <c r="I36" s="22">
        <v>2028</v>
      </c>
      <c r="J36" s="22" t="b">
        <f t="shared" si="1"/>
        <v>1</v>
      </c>
    </row>
    <row r="37" spans="1:10" x14ac:dyDescent="0.35">
      <c r="A37" s="21" t="s">
        <v>38</v>
      </c>
      <c r="B37" s="21" t="s">
        <v>39</v>
      </c>
      <c r="C37" s="22">
        <v>826780</v>
      </c>
      <c r="D37" s="22">
        <v>100</v>
      </c>
      <c r="E37" s="22">
        <v>0.45</v>
      </c>
      <c r="F37" s="22">
        <v>2.2999999999999998</v>
      </c>
      <c r="G37" s="22">
        <v>2026</v>
      </c>
      <c r="H37" s="22">
        <v>1433.05</v>
      </c>
      <c r="I37" s="22">
        <v>2026</v>
      </c>
      <c r="J37" s="22" t="b">
        <f t="shared" si="1"/>
        <v>1</v>
      </c>
    </row>
    <row r="38" spans="1:10" x14ac:dyDescent="0.35">
      <c r="A38" s="21" t="s">
        <v>160</v>
      </c>
      <c r="B38" s="21" t="s">
        <v>161</v>
      </c>
      <c r="C38" s="22">
        <v>55872</v>
      </c>
      <c r="D38" s="22">
        <v>100</v>
      </c>
      <c r="E38" s="22">
        <v>1</v>
      </c>
      <c r="F38" s="22">
        <v>1</v>
      </c>
      <c r="G38" s="22">
        <v>2028</v>
      </c>
      <c r="H38" s="22">
        <v>1433</v>
      </c>
      <c r="I38" s="22">
        <v>2028</v>
      </c>
      <c r="J38" s="22" t="b">
        <f t="shared" si="1"/>
        <v>1</v>
      </c>
    </row>
    <row r="39" spans="1:10" x14ac:dyDescent="0.35">
      <c r="A39" s="21" t="s">
        <v>86</v>
      </c>
      <c r="B39" s="21" t="s">
        <v>87</v>
      </c>
      <c r="C39" s="22">
        <v>179938</v>
      </c>
      <c r="D39" s="22">
        <v>100</v>
      </c>
      <c r="E39" s="22">
        <v>2</v>
      </c>
      <c r="F39" s="22">
        <v>2</v>
      </c>
      <c r="G39" s="22">
        <v>2028</v>
      </c>
      <c r="H39" s="22">
        <v>1433.06</v>
      </c>
      <c r="I39" s="22">
        <v>2028</v>
      </c>
      <c r="J39" s="22" t="b">
        <f t="shared" si="1"/>
        <v>1</v>
      </c>
    </row>
    <row r="40" spans="1:10" x14ac:dyDescent="0.35">
      <c r="A40" s="21" t="s">
        <v>166</v>
      </c>
      <c r="B40" s="21" t="s">
        <v>167</v>
      </c>
      <c r="C40" s="22">
        <v>210000</v>
      </c>
      <c r="D40" s="22">
        <v>100</v>
      </c>
      <c r="E40" s="22">
        <v>5.03</v>
      </c>
      <c r="F40" s="22">
        <v>1.1200000000000001</v>
      </c>
      <c r="G40" s="22">
        <v>2031</v>
      </c>
      <c r="H40" s="22">
        <v>1098.6500000000001</v>
      </c>
      <c r="I40" s="22">
        <v>2031</v>
      </c>
      <c r="J40" s="22" t="b">
        <f t="shared" si="1"/>
        <v>1</v>
      </c>
    </row>
    <row r="41" spans="1:10" x14ac:dyDescent="0.35">
      <c r="A41" s="21" t="s">
        <v>292</v>
      </c>
      <c r="B41" s="21" t="s">
        <v>293</v>
      </c>
      <c r="C41" s="22">
        <v>190000</v>
      </c>
      <c r="D41" s="22">
        <v>100</v>
      </c>
      <c r="E41" s="22">
        <v>5.03</v>
      </c>
      <c r="F41" s="22">
        <v>1</v>
      </c>
      <c r="G41" s="22">
        <v>2027</v>
      </c>
      <c r="H41" s="22">
        <v>1727.6</v>
      </c>
      <c r="I41" s="22">
        <v>2027</v>
      </c>
      <c r="J41" s="22" t="b">
        <f t="shared" si="1"/>
        <v>1</v>
      </c>
    </row>
    <row r="42" spans="1:10" x14ac:dyDescent="0.35">
      <c r="A42" s="21" t="s">
        <v>295</v>
      </c>
      <c r="B42" s="21" t="s">
        <v>296</v>
      </c>
      <c r="C42" s="22">
        <v>167500</v>
      </c>
      <c r="D42" s="22">
        <v>100</v>
      </c>
      <c r="E42" s="22">
        <v>3.32</v>
      </c>
      <c r="F42" s="22">
        <v>1</v>
      </c>
      <c r="G42" s="22">
        <v>2026</v>
      </c>
      <c r="H42" s="22">
        <v>1499.41</v>
      </c>
      <c r="I42" s="22">
        <v>2026</v>
      </c>
      <c r="J42" s="22" t="b">
        <f t="shared" si="1"/>
        <v>1</v>
      </c>
    </row>
    <row r="43" spans="1:10" x14ac:dyDescent="0.35">
      <c r="A43" s="21" t="s">
        <v>90</v>
      </c>
      <c r="B43" s="21" t="s">
        <v>91</v>
      </c>
      <c r="C43" s="22">
        <v>130261</v>
      </c>
      <c r="D43" s="22">
        <v>100</v>
      </c>
      <c r="E43" s="22">
        <v>1</v>
      </c>
      <c r="F43" s="22">
        <v>2</v>
      </c>
      <c r="G43" s="22">
        <v>2029</v>
      </c>
      <c r="H43" s="22">
        <v>1432.1</v>
      </c>
      <c r="I43" s="22">
        <v>2029</v>
      </c>
      <c r="J43" s="22" t="b">
        <f t="shared" si="1"/>
        <v>1</v>
      </c>
    </row>
    <row r="44" spans="1:10" x14ac:dyDescent="0.35">
      <c r="A44" s="21" t="s">
        <v>64</v>
      </c>
      <c r="B44" s="21" t="s">
        <v>65</v>
      </c>
      <c r="C44" s="22">
        <v>732684</v>
      </c>
      <c r="D44" s="22">
        <v>100</v>
      </c>
      <c r="E44" s="22">
        <v>1</v>
      </c>
      <c r="F44" s="22">
        <v>2</v>
      </c>
      <c r="G44" s="22">
        <v>2031</v>
      </c>
      <c r="H44" s="22">
        <v>1255.8900000000001</v>
      </c>
      <c r="I44" s="22">
        <v>2031</v>
      </c>
      <c r="J44" s="22" t="b">
        <f t="shared" si="1"/>
        <v>1</v>
      </c>
    </row>
    <row r="45" spans="1:10" x14ac:dyDescent="0.35">
      <c r="A45" s="21" t="s">
        <v>176</v>
      </c>
      <c r="B45" s="21" t="s">
        <v>177</v>
      </c>
      <c r="C45" s="22">
        <v>176596</v>
      </c>
      <c r="D45" s="22">
        <v>100</v>
      </c>
      <c r="E45" s="22">
        <v>1</v>
      </c>
      <c r="F45" s="22">
        <v>1</v>
      </c>
      <c r="G45" s="22">
        <v>2029</v>
      </c>
      <c r="H45" s="22">
        <v>1433.92</v>
      </c>
      <c r="I45" s="22">
        <v>2029</v>
      </c>
      <c r="J45" s="22" t="b">
        <f t="shared" si="1"/>
        <v>1</v>
      </c>
    </row>
    <row r="46" spans="1:10" x14ac:dyDescent="0.35">
      <c r="A46" s="21" t="s">
        <v>298</v>
      </c>
      <c r="B46" s="21" t="s">
        <v>299</v>
      </c>
      <c r="C46" s="22">
        <v>136200</v>
      </c>
      <c r="D46" s="22">
        <v>16.97</v>
      </c>
      <c r="E46" s="22">
        <v>2.5</v>
      </c>
      <c r="F46" s="22">
        <v>5.5</v>
      </c>
      <c r="G46" s="22">
        <v>2026</v>
      </c>
      <c r="H46" s="22">
        <v>2456.3200000000002</v>
      </c>
      <c r="I46" s="22">
        <v>2026</v>
      </c>
      <c r="J46" s="22" t="b">
        <f t="shared" si="1"/>
        <v>1</v>
      </c>
    </row>
    <row r="47" spans="1:10" x14ac:dyDescent="0.35">
      <c r="A47" s="21" t="s">
        <v>144</v>
      </c>
      <c r="B47" s="21" t="s">
        <v>145</v>
      </c>
      <c r="C47" s="22">
        <v>41200</v>
      </c>
      <c r="D47" s="22">
        <v>87</v>
      </c>
      <c r="E47" s="22">
        <v>5</v>
      </c>
      <c r="F47" s="22">
        <v>2</v>
      </c>
      <c r="G47" s="22">
        <v>2028</v>
      </c>
      <c r="H47" s="22">
        <v>1433.9</v>
      </c>
      <c r="I47" s="22">
        <v>2028</v>
      </c>
      <c r="J47" s="22" t="b">
        <f t="shared" si="1"/>
        <v>1</v>
      </c>
    </row>
    <row r="48" spans="1:10" x14ac:dyDescent="0.35">
      <c r="A48" s="21" t="s">
        <v>11</v>
      </c>
      <c r="B48" s="21" t="s">
        <v>12</v>
      </c>
      <c r="C48" s="22">
        <v>148000</v>
      </c>
      <c r="D48" s="22">
        <v>100</v>
      </c>
      <c r="E48" s="22">
        <v>1</v>
      </c>
      <c r="F48" s="22">
        <v>1</v>
      </c>
      <c r="G48" s="22">
        <v>2028</v>
      </c>
      <c r="H48" s="22">
        <v>1433.92</v>
      </c>
      <c r="I48" s="22">
        <v>2028</v>
      </c>
      <c r="J48" s="22" t="b">
        <f t="shared" si="1"/>
        <v>1</v>
      </c>
    </row>
    <row r="49" spans="1:10" x14ac:dyDescent="0.35">
      <c r="A49" s="21" t="s">
        <v>150</v>
      </c>
      <c r="B49" s="21" t="s">
        <v>151</v>
      </c>
      <c r="C49" s="22">
        <v>155820</v>
      </c>
      <c r="D49" s="22">
        <v>100</v>
      </c>
      <c r="E49" s="22">
        <v>1</v>
      </c>
      <c r="F49" s="22">
        <v>1</v>
      </c>
      <c r="G49" s="22">
        <v>2028</v>
      </c>
      <c r="H49" s="22">
        <v>1433.92</v>
      </c>
      <c r="I49" s="22">
        <v>2028</v>
      </c>
      <c r="J49" s="22" t="b">
        <f t="shared" si="1"/>
        <v>1</v>
      </c>
    </row>
    <row r="50" spans="1:10" x14ac:dyDescent="0.35">
      <c r="A50" s="21" t="s">
        <v>50</v>
      </c>
      <c r="B50" s="21" t="s">
        <v>51</v>
      </c>
      <c r="C50" s="22">
        <v>28164</v>
      </c>
      <c r="D50" s="22">
        <v>100</v>
      </c>
      <c r="E50" s="22">
        <v>1</v>
      </c>
      <c r="F50" s="22">
        <v>2</v>
      </c>
      <c r="G50" s="22">
        <v>2028</v>
      </c>
      <c r="H50" s="22">
        <v>1426.78</v>
      </c>
      <c r="I50" s="22">
        <v>2028</v>
      </c>
      <c r="J50" s="22" t="b">
        <f t="shared" si="1"/>
        <v>1</v>
      </c>
    </row>
    <row r="51" spans="1:10" x14ac:dyDescent="0.35">
      <c r="A51" s="21" t="s">
        <v>46</v>
      </c>
      <c r="B51" s="21" t="s">
        <v>47</v>
      </c>
      <c r="C51" s="22">
        <v>28164</v>
      </c>
      <c r="D51" s="22">
        <v>100</v>
      </c>
      <c r="E51" s="22">
        <v>1</v>
      </c>
      <c r="F51" s="22">
        <v>2</v>
      </c>
      <c r="G51" s="22">
        <v>2028</v>
      </c>
      <c r="H51" s="22">
        <v>1426.78</v>
      </c>
      <c r="I51" s="22">
        <v>2028</v>
      </c>
      <c r="J51" s="22" t="b">
        <f t="shared" si="1"/>
        <v>1</v>
      </c>
    </row>
    <row r="52" spans="1:10" x14ac:dyDescent="0.35">
      <c r="A52" s="21" t="s">
        <v>36</v>
      </c>
      <c r="B52" s="21" t="s">
        <v>37</v>
      </c>
      <c r="C52" s="22">
        <v>500000</v>
      </c>
      <c r="D52" s="22">
        <v>100</v>
      </c>
      <c r="E52" s="22">
        <v>3</v>
      </c>
      <c r="F52" s="22">
        <v>4</v>
      </c>
      <c r="G52" s="22">
        <v>2026</v>
      </c>
      <c r="H52" s="22">
        <v>1433.77</v>
      </c>
      <c r="I52" s="22">
        <v>2026</v>
      </c>
      <c r="J52" s="22" t="b">
        <f t="shared" si="1"/>
        <v>1</v>
      </c>
    </row>
    <row r="53" spans="1:10" x14ac:dyDescent="0.35">
      <c r="A53" s="21" t="s">
        <v>126</v>
      </c>
      <c r="B53" s="21" t="s">
        <v>127</v>
      </c>
      <c r="C53" s="22">
        <v>291352</v>
      </c>
      <c r="D53" s="22">
        <v>100</v>
      </c>
      <c r="E53" s="22">
        <v>1</v>
      </c>
      <c r="F53" s="22">
        <v>2</v>
      </c>
      <c r="G53" s="22">
        <v>2031</v>
      </c>
      <c r="H53" s="22">
        <v>1432.98</v>
      </c>
      <c r="I53" s="22">
        <v>2031</v>
      </c>
      <c r="J53" s="22" t="b">
        <f t="shared" si="1"/>
        <v>1</v>
      </c>
    </row>
    <row r="54" spans="1:10" x14ac:dyDescent="0.35">
      <c r="A54" s="21" t="s">
        <v>128</v>
      </c>
      <c r="B54" s="21" t="s">
        <v>129</v>
      </c>
      <c r="C54" s="22">
        <v>112902</v>
      </c>
      <c r="D54" s="22">
        <v>100</v>
      </c>
      <c r="E54" s="22">
        <v>1</v>
      </c>
      <c r="F54" s="22">
        <v>2</v>
      </c>
      <c r="G54" s="22">
        <v>2029</v>
      </c>
      <c r="H54" s="22">
        <v>1432.98</v>
      </c>
      <c r="I54" s="22">
        <v>2029</v>
      </c>
      <c r="J54" s="22" t="b">
        <f t="shared" si="1"/>
        <v>1</v>
      </c>
    </row>
    <row r="55" spans="1:10" x14ac:dyDescent="0.35">
      <c r="A55" s="21" t="s">
        <v>301</v>
      </c>
      <c r="B55" s="21" t="s">
        <v>302</v>
      </c>
      <c r="C55" s="22">
        <v>136200</v>
      </c>
      <c r="D55" s="22">
        <v>39.56</v>
      </c>
      <c r="E55" s="22">
        <v>2.5</v>
      </c>
      <c r="F55" s="22">
        <v>5.5</v>
      </c>
      <c r="G55" s="22">
        <v>2030</v>
      </c>
      <c r="H55" s="22">
        <v>2515.86</v>
      </c>
      <c r="I55" s="22">
        <v>2030</v>
      </c>
      <c r="J55" s="22" t="b">
        <f t="shared" si="1"/>
        <v>1</v>
      </c>
    </row>
    <row r="56" spans="1:10" x14ac:dyDescent="0.35">
      <c r="A56" s="21" t="s">
        <v>120</v>
      </c>
      <c r="B56" s="21" t="s">
        <v>121</v>
      </c>
      <c r="C56" s="22">
        <v>124656</v>
      </c>
      <c r="D56" s="22">
        <v>100</v>
      </c>
      <c r="E56" s="22">
        <v>1</v>
      </c>
      <c r="F56" s="22">
        <v>2</v>
      </c>
      <c r="G56" s="22">
        <v>2029</v>
      </c>
      <c r="H56" s="22">
        <v>1432.98</v>
      </c>
      <c r="I56" s="22">
        <v>2029</v>
      </c>
      <c r="J56" s="22" t="b">
        <f t="shared" si="1"/>
        <v>1</v>
      </c>
    </row>
    <row r="57" spans="1:10" x14ac:dyDescent="0.35">
      <c r="A57" s="21" t="s">
        <v>122</v>
      </c>
      <c r="B57" s="21" t="s">
        <v>123</v>
      </c>
      <c r="C57" s="22">
        <v>62328</v>
      </c>
      <c r="D57" s="22">
        <v>100</v>
      </c>
      <c r="E57" s="22">
        <v>1</v>
      </c>
      <c r="F57" s="22">
        <v>2</v>
      </c>
      <c r="G57" s="22">
        <v>2028</v>
      </c>
      <c r="H57" s="22">
        <v>1432.98</v>
      </c>
      <c r="I57" s="22">
        <v>2028</v>
      </c>
      <c r="J57" s="22" t="b">
        <f t="shared" si="1"/>
        <v>1</v>
      </c>
    </row>
    <row r="58" spans="1:10" x14ac:dyDescent="0.35">
      <c r="A58" s="21" t="s">
        <v>22</v>
      </c>
      <c r="B58" s="21" t="s">
        <v>23</v>
      </c>
      <c r="C58" s="22">
        <v>18539</v>
      </c>
      <c r="D58" s="22">
        <v>97.8</v>
      </c>
      <c r="E58" s="22">
        <v>1</v>
      </c>
      <c r="F58" s="22">
        <v>4.7</v>
      </c>
      <c r="G58" s="22">
        <v>2027</v>
      </c>
      <c r="H58" s="22">
        <v>1432.79</v>
      </c>
      <c r="I58" s="22">
        <v>2027</v>
      </c>
      <c r="J58" s="22" t="b">
        <f t="shared" si="1"/>
        <v>1</v>
      </c>
    </row>
    <row r="59" spans="1:10" x14ac:dyDescent="0.35">
      <c r="A59" s="21" t="s">
        <v>116</v>
      </c>
      <c r="B59" s="21" t="s">
        <v>117</v>
      </c>
      <c r="C59" s="22">
        <v>466380</v>
      </c>
      <c r="D59" s="22">
        <v>100</v>
      </c>
      <c r="E59" s="22">
        <v>1</v>
      </c>
      <c r="F59" s="22">
        <v>2.0499999999999998</v>
      </c>
      <c r="G59" s="22">
        <v>2028</v>
      </c>
      <c r="H59" s="22">
        <v>919.42</v>
      </c>
      <c r="I59" s="22">
        <v>2028</v>
      </c>
      <c r="J59" s="22" t="b">
        <f t="shared" si="1"/>
        <v>1</v>
      </c>
    </row>
    <row r="60" spans="1:10" x14ac:dyDescent="0.35">
      <c r="A60" s="21" t="s">
        <v>118</v>
      </c>
      <c r="B60" s="21" t="s">
        <v>119</v>
      </c>
      <c r="C60" s="22">
        <v>233190</v>
      </c>
      <c r="D60" s="22">
        <v>100</v>
      </c>
      <c r="E60" s="22">
        <v>1</v>
      </c>
      <c r="F60" s="22">
        <v>2.0499999999999998</v>
      </c>
      <c r="G60" s="22">
        <v>2028</v>
      </c>
      <c r="H60" s="22">
        <v>919.42</v>
      </c>
      <c r="I60" s="22">
        <v>2028</v>
      </c>
      <c r="J60" s="22" t="b">
        <f t="shared" si="1"/>
        <v>1</v>
      </c>
    </row>
    <row r="61" spans="1:10" x14ac:dyDescent="0.35">
      <c r="A61" s="21" t="s">
        <v>124</v>
      </c>
      <c r="B61" s="21" t="s">
        <v>125</v>
      </c>
      <c r="C61" s="22">
        <v>62328</v>
      </c>
      <c r="D61" s="22">
        <v>100</v>
      </c>
      <c r="E61" s="22">
        <v>1</v>
      </c>
      <c r="F61" s="22">
        <v>2</v>
      </c>
      <c r="G61" s="22">
        <v>2028</v>
      </c>
      <c r="H61" s="22">
        <v>1432.97</v>
      </c>
      <c r="I61" s="22">
        <v>2028</v>
      </c>
      <c r="J61" s="22" t="b">
        <f t="shared" si="1"/>
        <v>1</v>
      </c>
    </row>
    <row r="62" spans="1:10" x14ac:dyDescent="0.35">
      <c r="A62" s="21" t="s">
        <v>52</v>
      </c>
      <c r="B62" s="21" t="s">
        <v>53</v>
      </c>
      <c r="C62" s="22">
        <v>1199368</v>
      </c>
      <c r="D62" s="22">
        <v>100</v>
      </c>
      <c r="E62" s="22">
        <v>1</v>
      </c>
      <c r="F62" s="22">
        <v>2.0499999999999998</v>
      </c>
      <c r="G62" s="22">
        <v>2031</v>
      </c>
      <c r="H62" s="22">
        <v>939.46</v>
      </c>
      <c r="I62" s="22">
        <v>2031</v>
      </c>
      <c r="J62" s="22" t="b">
        <f t="shared" si="1"/>
        <v>1</v>
      </c>
    </row>
    <row r="63" spans="1:10" x14ac:dyDescent="0.35">
      <c r="A63" s="21" t="s">
        <v>54</v>
      </c>
      <c r="B63" s="21" t="s">
        <v>55</v>
      </c>
      <c r="C63" s="22">
        <v>899526</v>
      </c>
      <c r="D63" s="22">
        <v>100</v>
      </c>
      <c r="E63" s="22">
        <v>1</v>
      </c>
      <c r="F63" s="22">
        <v>2.0499999999999998</v>
      </c>
      <c r="G63" s="22">
        <v>2029</v>
      </c>
      <c r="H63" s="22">
        <v>939.46</v>
      </c>
      <c r="I63" s="22">
        <v>2029</v>
      </c>
      <c r="J63" s="22" t="b">
        <f t="shared" si="1"/>
        <v>1</v>
      </c>
    </row>
    <row r="64" spans="1:10" x14ac:dyDescent="0.35">
      <c r="A64" s="21" t="s">
        <v>56</v>
      </c>
      <c r="B64" s="21" t="s">
        <v>57</v>
      </c>
      <c r="C64" s="22">
        <v>299842</v>
      </c>
      <c r="D64" s="22">
        <v>100</v>
      </c>
      <c r="E64" s="22">
        <v>1</v>
      </c>
      <c r="F64" s="22">
        <v>2.0499999999999998</v>
      </c>
      <c r="G64" s="22">
        <v>2029</v>
      </c>
      <c r="H64" s="22">
        <v>939.46</v>
      </c>
      <c r="I64" s="22">
        <v>2029</v>
      </c>
      <c r="J64" s="22" t="b">
        <f t="shared" si="1"/>
        <v>1</v>
      </c>
    </row>
    <row r="65" spans="1:10" x14ac:dyDescent="0.35">
      <c r="A65" s="21" t="s">
        <v>28</v>
      </c>
      <c r="B65" s="21" t="s">
        <v>29</v>
      </c>
      <c r="C65" s="22">
        <v>49998</v>
      </c>
      <c r="D65" s="22">
        <v>100</v>
      </c>
      <c r="E65" s="22">
        <v>2</v>
      </c>
      <c r="F65" s="22">
        <v>2.5</v>
      </c>
      <c r="G65" s="22">
        <v>2029</v>
      </c>
      <c r="H65" s="22">
        <v>1433.9</v>
      </c>
      <c r="I65" s="22">
        <v>2029</v>
      </c>
      <c r="J65" s="22" t="b">
        <f t="shared" si="1"/>
        <v>1</v>
      </c>
    </row>
    <row r="66" spans="1:10" x14ac:dyDescent="0.35">
      <c r="A66" s="21" t="s">
        <v>30</v>
      </c>
      <c r="B66" s="21" t="s">
        <v>31</v>
      </c>
      <c r="C66" s="22">
        <v>49998</v>
      </c>
      <c r="D66" s="22">
        <v>100</v>
      </c>
      <c r="E66" s="22">
        <v>2</v>
      </c>
      <c r="F66" s="22">
        <v>2.5</v>
      </c>
      <c r="G66" s="22">
        <v>2028</v>
      </c>
      <c r="H66" s="22">
        <v>1433.9</v>
      </c>
      <c r="I66" s="22">
        <v>2028</v>
      </c>
      <c r="J66" s="22" t="b">
        <f t="shared" ref="J66:J97" si="2">G66=I66</f>
        <v>1</v>
      </c>
    </row>
    <row r="67" spans="1:10" x14ac:dyDescent="0.35">
      <c r="A67" s="21" t="s">
        <v>32</v>
      </c>
      <c r="B67" s="21" t="s">
        <v>33</v>
      </c>
      <c r="C67" s="22">
        <v>49998</v>
      </c>
      <c r="D67" s="22">
        <v>100</v>
      </c>
      <c r="E67" s="22">
        <v>2</v>
      </c>
      <c r="F67" s="22">
        <v>2.5</v>
      </c>
      <c r="G67" s="22">
        <v>2028</v>
      </c>
      <c r="H67" s="22">
        <v>1433.9</v>
      </c>
      <c r="I67" s="22">
        <v>2028</v>
      </c>
      <c r="J67" s="22" t="b">
        <f t="shared" si="2"/>
        <v>1</v>
      </c>
    </row>
    <row r="68" spans="1:10" x14ac:dyDescent="0.35">
      <c r="A68" s="21" t="s">
        <v>34</v>
      </c>
      <c r="B68" s="21" t="s">
        <v>35</v>
      </c>
      <c r="C68" s="22">
        <v>49998</v>
      </c>
      <c r="D68" s="22">
        <v>100</v>
      </c>
      <c r="E68" s="22">
        <v>2</v>
      </c>
      <c r="F68" s="22">
        <v>2.5</v>
      </c>
      <c r="G68" s="22">
        <v>2028</v>
      </c>
      <c r="H68" s="22">
        <v>1433.9</v>
      </c>
      <c r="I68" s="22">
        <v>2028</v>
      </c>
      <c r="J68" s="22" t="b">
        <f t="shared" si="2"/>
        <v>1</v>
      </c>
    </row>
    <row r="69" spans="1:10" x14ac:dyDescent="0.35">
      <c r="A69" s="21" t="s">
        <v>42</v>
      </c>
      <c r="B69" s="21" t="s">
        <v>43</v>
      </c>
      <c r="C69" s="22">
        <v>20920</v>
      </c>
      <c r="D69" s="22">
        <v>96</v>
      </c>
      <c r="E69" s="22">
        <v>4</v>
      </c>
      <c r="F69" s="22">
        <v>1</v>
      </c>
      <c r="G69" s="22">
        <v>2029</v>
      </c>
      <c r="H69" s="22">
        <v>1430.89</v>
      </c>
      <c r="I69" s="22">
        <v>2029</v>
      </c>
      <c r="J69" s="22" t="b">
        <f t="shared" si="2"/>
        <v>1</v>
      </c>
    </row>
    <row r="70" spans="1:10" x14ac:dyDescent="0.35">
      <c r="A70" s="21" t="s">
        <v>48</v>
      </c>
      <c r="B70" s="21" t="s">
        <v>49</v>
      </c>
      <c r="C70" s="22">
        <v>28164</v>
      </c>
      <c r="D70" s="22">
        <v>100</v>
      </c>
      <c r="E70" s="22">
        <v>1</v>
      </c>
      <c r="F70" s="22">
        <v>2</v>
      </c>
      <c r="G70" s="22">
        <v>2028</v>
      </c>
      <c r="H70" s="22">
        <v>1426.78</v>
      </c>
      <c r="I70" s="22">
        <v>2028</v>
      </c>
      <c r="J70" s="22" t="b">
        <f t="shared" si="2"/>
        <v>1</v>
      </c>
    </row>
    <row r="71" spans="1:10" x14ac:dyDescent="0.35">
      <c r="A71" s="21" t="s">
        <v>19</v>
      </c>
      <c r="B71" s="21" t="s">
        <v>20</v>
      </c>
      <c r="C71" s="22">
        <v>82704</v>
      </c>
      <c r="D71" s="22">
        <v>100</v>
      </c>
      <c r="E71" s="22">
        <v>2</v>
      </c>
      <c r="F71" s="22">
        <v>2.5</v>
      </c>
      <c r="G71" s="22">
        <v>2028</v>
      </c>
      <c r="H71" s="22">
        <v>1432.19</v>
      </c>
      <c r="I71" s="22">
        <v>2028</v>
      </c>
      <c r="J71" s="22" t="b">
        <f t="shared" si="2"/>
        <v>1</v>
      </c>
    </row>
    <row r="72" spans="1:10" x14ac:dyDescent="0.35">
      <c r="A72" s="21" t="s">
        <v>304</v>
      </c>
      <c r="B72" s="21" t="s">
        <v>305</v>
      </c>
      <c r="C72" s="22">
        <v>53576</v>
      </c>
      <c r="D72" s="22">
        <v>100</v>
      </c>
      <c r="E72" s="22">
        <v>4.5</v>
      </c>
      <c r="F72" s="22">
        <v>0.5</v>
      </c>
      <c r="G72" s="22">
        <v>2030</v>
      </c>
      <c r="H72" s="22">
        <v>2447.7199999999998</v>
      </c>
      <c r="I72" s="22">
        <v>2030</v>
      </c>
      <c r="J72" s="22" t="b">
        <f t="shared" si="2"/>
        <v>1</v>
      </c>
    </row>
    <row r="73" spans="1:10" x14ac:dyDescent="0.35">
      <c r="A73" s="21" t="s">
        <v>13</v>
      </c>
      <c r="B73" s="21" t="s">
        <v>14</v>
      </c>
      <c r="C73" s="22">
        <v>284710</v>
      </c>
      <c r="D73" s="22">
        <v>100</v>
      </c>
      <c r="E73" s="22">
        <v>1</v>
      </c>
      <c r="F73" s="22">
        <v>1</v>
      </c>
      <c r="G73" s="22">
        <v>2028</v>
      </c>
      <c r="H73" s="22">
        <v>1433.91</v>
      </c>
      <c r="I73" s="22">
        <v>2028</v>
      </c>
      <c r="J73" s="22" t="b">
        <f t="shared" si="2"/>
        <v>1</v>
      </c>
    </row>
    <row r="74" spans="1:10" x14ac:dyDescent="0.35">
      <c r="A74" s="21" t="s">
        <v>24</v>
      </c>
      <c r="B74" s="21" t="s">
        <v>25</v>
      </c>
      <c r="C74" s="22">
        <v>5000</v>
      </c>
      <c r="D74" s="22">
        <v>100</v>
      </c>
      <c r="E74" s="22">
        <v>3</v>
      </c>
      <c r="F74" s="22">
        <v>3</v>
      </c>
      <c r="G74" s="22">
        <v>2028</v>
      </c>
      <c r="H74" s="22">
        <v>1250</v>
      </c>
      <c r="I74" s="22">
        <v>2028</v>
      </c>
      <c r="J74" s="22" t="b">
        <f t="shared" si="2"/>
        <v>1</v>
      </c>
    </row>
    <row r="75" spans="1:10" x14ac:dyDescent="0.35">
      <c r="A75" s="21" t="s">
        <v>26</v>
      </c>
      <c r="B75" s="21" t="s">
        <v>27</v>
      </c>
      <c r="C75" s="22">
        <v>5000</v>
      </c>
      <c r="D75" s="22">
        <v>100</v>
      </c>
      <c r="E75" s="22">
        <v>3</v>
      </c>
      <c r="F75" s="22">
        <v>3</v>
      </c>
      <c r="G75" s="22">
        <v>2028</v>
      </c>
      <c r="H75" s="22">
        <v>1250</v>
      </c>
      <c r="I75" s="22">
        <v>2028</v>
      </c>
      <c r="J75" s="22" t="b">
        <f t="shared" si="2"/>
        <v>1</v>
      </c>
    </row>
    <row r="76" spans="1:10" x14ac:dyDescent="0.35">
      <c r="A76" s="21" t="s">
        <v>40</v>
      </c>
      <c r="B76" s="21" t="s">
        <v>41</v>
      </c>
      <c r="C76" s="22">
        <v>18720</v>
      </c>
      <c r="D76" s="22">
        <v>100</v>
      </c>
      <c r="E76" s="22">
        <v>1.5</v>
      </c>
      <c r="F76" s="22">
        <v>2.5</v>
      </c>
      <c r="G76" s="22">
        <v>2029</v>
      </c>
      <c r="H76" s="22">
        <v>1199.06</v>
      </c>
      <c r="I76" s="22">
        <v>2029</v>
      </c>
      <c r="J76" s="22" t="b">
        <f t="shared" si="2"/>
        <v>1</v>
      </c>
    </row>
    <row r="77" spans="1:10" x14ac:dyDescent="0.35">
      <c r="A77" s="21" t="s">
        <v>136</v>
      </c>
      <c r="B77" s="21" t="s">
        <v>137</v>
      </c>
      <c r="C77" s="22">
        <v>9360</v>
      </c>
      <c r="D77" s="22">
        <v>100</v>
      </c>
      <c r="E77" s="22">
        <v>1.5</v>
      </c>
      <c r="F77" s="22">
        <v>2.5</v>
      </c>
      <c r="G77" s="22">
        <v>2028</v>
      </c>
      <c r="H77" s="22">
        <v>1199.06</v>
      </c>
      <c r="I77" s="22">
        <v>2028</v>
      </c>
      <c r="J77" s="22" t="b">
        <f t="shared" si="2"/>
        <v>1</v>
      </c>
    </row>
    <row r="78" spans="1:10" x14ac:dyDescent="0.35">
      <c r="A78" s="21" t="s">
        <v>308</v>
      </c>
      <c r="B78" s="21" t="s">
        <v>309</v>
      </c>
      <c r="C78" s="22">
        <v>53576</v>
      </c>
      <c r="D78" s="22">
        <v>100</v>
      </c>
      <c r="E78" s="22">
        <v>4.5</v>
      </c>
      <c r="F78" s="22">
        <v>0.5</v>
      </c>
      <c r="G78" s="22">
        <v>2026</v>
      </c>
      <c r="H78" s="22">
        <v>2417.88</v>
      </c>
      <c r="I78" s="22">
        <v>2026</v>
      </c>
      <c r="J78" s="22" t="b">
        <f t="shared" si="2"/>
        <v>1</v>
      </c>
    </row>
    <row r="79" spans="1:10" x14ac:dyDescent="0.35">
      <c r="A79" s="21" t="s">
        <v>152</v>
      </c>
      <c r="B79" s="21" t="s">
        <v>153</v>
      </c>
      <c r="C79" s="22">
        <v>122988</v>
      </c>
      <c r="D79" s="22">
        <v>100</v>
      </c>
      <c r="E79" s="22">
        <v>1</v>
      </c>
      <c r="F79" s="22">
        <v>1</v>
      </c>
      <c r="G79" s="22">
        <v>2029</v>
      </c>
      <c r="H79" s="22">
        <v>1233.6400000000001</v>
      </c>
      <c r="I79" s="22">
        <v>2029</v>
      </c>
      <c r="J79" s="22" t="b">
        <f t="shared" si="2"/>
        <v>1</v>
      </c>
    </row>
    <row r="80" spans="1:10" x14ac:dyDescent="0.35">
      <c r="A80" s="21" t="s">
        <v>15</v>
      </c>
      <c r="B80" s="21" t="s">
        <v>16</v>
      </c>
      <c r="C80" s="22">
        <v>484150</v>
      </c>
      <c r="D80" s="22">
        <v>100</v>
      </c>
      <c r="E80" s="22">
        <v>1.5</v>
      </c>
      <c r="F80" s="22">
        <v>3.5</v>
      </c>
      <c r="G80" s="22">
        <v>2028</v>
      </c>
      <c r="H80" s="22">
        <v>1432.94</v>
      </c>
      <c r="I80" s="22">
        <v>2028</v>
      </c>
      <c r="J80" s="22" t="b">
        <f t="shared" si="2"/>
        <v>1</v>
      </c>
    </row>
    <row r="81" spans="1:10" x14ac:dyDescent="0.35">
      <c r="A81" s="21" t="s">
        <v>17</v>
      </c>
      <c r="B81" s="21" t="s">
        <v>18</v>
      </c>
      <c r="C81" s="22">
        <v>369000</v>
      </c>
      <c r="D81" s="22">
        <v>100</v>
      </c>
      <c r="E81" s="22">
        <v>3</v>
      </c>
      <c r="F81" s="22">
        <v>1</v>
      </c>
      <c r="G81" s="22">
        <v>2028</v>
      </c>
      <c r="H81" s="22">
        <v>1433.03</v>
      </c>
      <c r="I81" s="22">
        <v>2028</v>
      </c>
      <c r="J81" s="22" t="b">
        <f t="shared" si="2"/>
        <v>1</v>
      </c>
    </row>
    <row r="82" spans="1:10" x14ac:dyDescent="0.35">
      <c r="A82" s="21" t="s">
        <v>188</v>
      </c>
      <c r="B82" s="21" t="s">
        <v>189</v>
      </c>
      <c r="C82" s="22">
        <v>80000</v>
      </c>
      <c r="D82" s="22">
        <v>100</v>
      </c>
      <c r="E82" s="22">
        <v>1.5</v>
      </c>
      <c r="F82" s="22">
        <v>1.5</v>
      </c>
      <c r="G82" s="22">
        <v>2028</v>
      </c>
      <c r="H82" s="22">
        <v>1433.92</v>
      </c>
      <c r="I82" s="22">
        <v>2028</v>
      </c>
      <c r="J82" s="22" t="b">
        <f t="shared" si="2"/>
        <v>1</v>
      </c>
    </row>
    <row r="83" spans="1:10" x14ac:dyDescent="0.35">
      <c r="A83" s="21" t="s">
        <v>178</v>
      </c>
      <c r="B83" s="21" t="s">
        <v>179</v>
      </c>
      <c r="C83" s="22">
        <v>639900</v>
      </c>
      <c r="D83" s="22">
        <v>100</v>
      </c>
      <c r="E83" s="22">
        <v>1</v>
      </c>
      <c r="F83" s="22">
        <v>1</v>
      </c>
      <c r="G83" s="22">
        <v>2028</v>
      </c>
      <c r="H83" s="22">
        <v>1433.04</v>
      </c>
      <c r="I83" s="22">
        <v>2028</v>
      </c>
      <c r="J83" s="22" t="b">
        <f t="shared" si="2"/>
        <v>1</v>
      </c>
    </row>
    <row r="84" spans="1:10" x14ac:dyDescent="0.35">
      <c r="A84" s="21" t="s">
        <v>184</v>
      </c>
      <c r="B84" s="21" t="s">
        <v>185</v>
      </c>
      <c r="C84" s="22">
        <v>110000</v>
      </c>
      <c r="D84" s="22">
        <v>100</v>
      </c>
      <c r="E84" s="22">
        <v>1.01</v>
      </c>
      <c r="F84" s="22">
        <v>1</v>
      </c>
      <c r="G84" s="22">
        <v>2028</v>
      </c>
      <c r="H84" s="22">
        <v>1433.92</v>
      </c>
      <c r="I84" s="22">
        <v>2028</v>
      </c>
      <c r="J84" s="22" t="b">
        <f t="shared" si="2"/>
        <v>1</v>
      </c>
    </row>
    <row r="85" spans="1:10" x14ac:dyDescent="0.35">
      <c r="A85" s="21" t="s">
        <v>88</v>
      </c>
      <c r="B85" s="21" t="s">
        <v>89</v>
      </c>
      <c r="C85" s="22">
        <v>386080</v>
      </c>
      <c r="D85" s="22">
        <v>100</v>
      </c>
      <c r="E85" s="22">
        <v>3.64</v>
      </c>
      <c r="F85" s="22">
        <v>2.6</v>
      </c>
      <c r="G85" s="22">
        <v>2026</v>
      </c>
      <c r="H85" s="22">
        <v>1433.91</v>
      </c>
      <c r="I85" s="22">
        <v>2026</v>
      </c>
      <c r="J85" s="22" t="b">
        <f t="shared" si="2"/>
        <v>1</v>
      </c>
    </row>
    <row r="86" spans="1:10" x14ac:dyDescent="0.35">
      <c r="A86" s="21" t="s">
        <v>148</v>
      </c>
      <c r="B86" s="21" t="s">
        <v>149</v>
      </c>
      <c r="C86" s="22">
        <v>360000</v>
      </c>
      <c r="D86" s="22">
        <v>100</v>
      </c>
      <c r="E86" s="22">
        <v>3.64</v>
      </c>
      <c r="F86" s="22">
        <v>2.8</v>
      </c>
      <c r="G86" s="22">
        <v>2026</v>
      </c>
      <c r="H86" s="22">
        <v>957.96</v>
      </c>
      <c r="I86" s="22">
        <v>2026</v>
      </c>
      <c r="J86" s="22" t="b">
        <f t="shared" si="2"/>
        <v>1</v>
      </c>
    </row>
    <row r="87" spans="1:10" x14ac:dyDescent="0.35">
      <c r="A87" s="21" t="s">
        <v>66</v>
      </c>
      <c r="B87" s="21" t="s">
        <v>67</v>
      </c>
      <c r="C87" s="22">
        <v>240000</v>
      </c>
      <c r="D87" s="22">
        <v>100</v>
      </c>
      <c r="E87" s="22">
        <v>1</v>
      </c>
      <c r="F87" s="22">
        <v>1.47</v>
      </c>
      <c r="G87" s="22">
        <v>2026</v>
      </c>
      <c r="H87" s="22">
        <v>1120</v>
      </c>
      <c r="I87" s="22">
        <v>2026</v>
      </c>
      <c r="J87" s="22" t="b">
        <f t="shared" si="2"/>
        <v>1</v>
      </c>
    </row>
    <row r="88" spans="1:10" x14ac:dyDescent="0.35">
      <c r="A88" s="21" t="s">
        <v>58</v>
      </c>
      <c r="B88" s="21" t="s">
        <v>59</v>
      </c>
      <c r="C88" s="22">
        <v>87048</v>
      </c>
      <c r="D88" s="22">
        <v>100</v>
      </c>
      <c r="E88" s="22">
        <v>3.64</v>
      </c>
      <c r="F88" s="22">
        <v>2.8</v>
      </c>
      <c r="G88" s="22">
        <v>2026</v>
      </c>
      <c r="H88" s="22">
        <v>1001.13</v>
      </c>
      <c r="I88" s="22">
        <v>2026</v>
      </c>
      <c r="J88" s="22" t="b">
        <f t="shared" si="2"/>
        <v>1</v>
      </c>
    </row>
    <row r="89" spans="1:10" x14ac:dyDescent="0.35">
      <c r="A89" s="21" t="s">
        <v>110</v>
      </c>
      <c r="B89" s="21" t="s">
        <v>111</v>
      </c>
      <c r="C89" s="22">
        <v>78320</v>
      </c>
      <c r="D89" s="22">
        <v>100</v>
      </c>
      <c r="E89" s="22">
        <v>1</v>
      </c>
      <c r="F89" s="22">
        <v>3</v>
      </c>
      <c r="G89" s="22">
        <v>2028</v>
      </c>
      <c r="H89" s="22">
        <v>1350.35</v>
      </c>
      <c r="I89" s="22">
        <v>2028</v>
      </c>
      <c r="J89" s="22" t="b">
        <f t="shared" si="2"/>
        <v>1</v>
      </c>
    </row>
    <row r="90" spans="1:10" x14ac:dyDescent="0.35">
      <c r="A90" s="21" t="s">
        <v>62</v>
      </c>
      <c r="B90" s="21" t="s">
        <v>63</v>
      </c>
      <c r="C90" s="22">
        <v>115920</v>
      </c>
      <c r="D90" s="22">
        <v>100</v>
      </c>
      <c r="E90" s="22">
        <v>1</v>
      </c>
      <c r="F90" s="22">
        <v>3</v>
      </c>
      <c r="G90" s="22">
        <v>2028</v>
      </c>
      <c r="H90" s="22">
        <v>1350.35</v>
      </c>
      <c r="I90" s="22">
        <v>2028</v>
      </c>
      <c r="J90" s="22" t="b">
        <f t="shared" si="2"/>
        <v>1</v>
      </c>
    </row>
    <row r="91" spans="1:10" x14ac:dyDescent="0.35">
      <c r="A91" s="21" t="s">
        <v>60</v>
      </c>
      <c r="B91" s="21" t="s">
        <v>61</v>
      </c>
      <c r="C91" s="22">
        <v>258640</v>
      </c>
      <c r="D91" s="22">
        <v>100</v>
      </c>
      <c r="E91" s="22">
        <v>1</v>
      </c>
      <c r="F91" s="22">
        <v>3</v>
      </c>
      <c r="G91" s="22">
        <v>2028</v>
      </c>
      <c r="H91" s="22">
        <v>1350.35</v>
      </c>
      <c r="I91" s="22">
        <v>2028</v>
      </c>
      <c r="J91" s="22" t="b">
        <f t="shared" si="2"/>
        <v>1</v>
      </c>
    </row>
    <row r="92" spans="1:10" x14ac:dyDescent="0.35">
      <c r="A92" s="21" t="s">
        <v>108</v>
      </c>
      <c r="B92" s="21" t="s">
        <v>109</v>
      </c>
      <c r="C92" s="22">
        <v>115920</v>
      </c>
      <c r="D92" s="22">
        <v>100</v>
      </c>
      <c r="E92" s="22">
        <v>1</v>
      </c>
      <c r="F92" s="22">
        <v>3</v>
      </c>
      <c r="G92" s="22">
        <v>2028</v>
      </c>
      <c r="H92" s="22">
        <v>1350.35</v>
      </c>
      <c r="I92" s="22">
        <v>2028</v>
      </c>
      <c r="J92" s="22" t="b">
        <f t="shared" si="2"/>
        <v>1</v>
      </c>
    </row>
    <row r="93" spans="1:10" x14ac:dyDescent="0.35">
      <c r="A93" s="21" t="s">
        <v>76</v>
      </c>
      <c r="B93" s="21" t="s">
        <v>77</v>
      </c>
      <c r="C93" s="22">
        <v>10000</v>
      </c>
      <c r="D93" s="22">
        <v>100</v>
      </c>
      <c r="E93" s="22">
        <v>2</v>
      </c>
      <c r="F93" s="22">
        <v>2.5</v>
      </c>
      <c r="G93" s="22">
        <v>2029</v>
      </c>
      <c r="H93" s="22">
        <v>1433.86</v>
      </c>
      <c r="I93" s="22">
        <v>2029</v>
      </c>
      <c r="J93" s="22" t="b">
        <f t="shared" si="2"/>
        <v>1</v>
      </c>
    </row>
    <row r="94" spans="1:10" x14ac:dyDescent="0.35">
      <c r="A94" s="21" t="s">
        <v>130</v>
      </c>
      <c r="B94" s="21" t="s">
        <v>131</v>
      </c>
      <c r="C94" s="22">
        <v>74960</v>
      </c>
      <c r="D94" s="22">
        <v>100</v>
      </c>
      <c r="E94" s="22">
        <v>1</v>
      </c>
      <c r="F94" s="22">
        <v>1.47</v>
      </c>
      <c r="G94" s="22">
        <v>2026</v>
      </c>
      <c r="H94" s="22">
        <v>1120</v>
      </c>
      <c r="I94" s="22">
        <v>2026</v>
      </c>
      <c r="J94" s="22" t="b">
        <f t="shared" si="2"/>
        <v>1</v>
      </c>
    </row>
    <row r="95" spans="1:10" x14ac:dyDescent="0.35">
      <c r="A95" s="21" t="s">
        <v>142</v>
      </c>
      <c r="B95" s="21" t="s">
        <v>143</v>
      </c>
      <c r="C95" s="22">
        <v>41200</v>
      </c>
      <c r="D95" s="22">
        <v>87</v>
      </c>
      <c r="E95" s="22">
        <v>5</v>
      </c>
      <c r="F95" s="22">
        <v>2</v>
      </c>
      <c r="G95" s="22">
        <v>2028</v>
      </c>
      <c r="H95" s="22">
        <v>1433.9</v>
      </c>
      <c r="I95" s="22">
        <v>2028</v>
      </c>
      <c r="J95" s="22" t="b">
        <f t="shared" si="2"/>
        <v>1</v>
      </c>
    </row>
    <row r="96" spans="1:10" x14ac:dyDescent="0.35">
      <c r="A96" s="21" t="s">
        <v>92</v>
      </c>
      <c r="B96" s="21" t="s">
        <v>93</v>
      </c>
      <c r="C96" s="22">
        <v>23338</v>
      </c>
      <c r="D96" s="22">
        <v>100</v>
      </c>
      <c r="E96" s="22">
        <v>1</v>
      </c>
      <c r="F96" s="22">
        <v>1</v>
      </c>
      <c r="G96" s="22">
        <v>2026</v>
      </c>
      <c r="H96" s="22">
        <v>1433.92</v>
      </c>
      <c r="I96" s="22">
        <v>2026</v>
      </c>
      <c r="J96" s="22" t="b">
        <f t="shared" si="2"/>
        <v>1</v>
      </c>
    </row>
    <row r="97" spans="1:10" x14ac:dyDescent="0.35">
      <c r="A97" s="21" t="s">
        <v>70</v>
      </c>
      <c r="B97" s="21" t="s">
        <v>71</v>
      </c>
      <c r="C97" s="22">
        <v>10000</v>
      </c>
      <c r="D97" s="22">
        <v>100</v>
      </c>
      <c r="E97" s="22">
        <v>2</v>
      </c>
      <c r="F97" s="22">
        <v>2.5</v>
      </c>
      <c r="G97" s="22">
        <v>2029</v>
      </c>
      <c r="H97" s="22">
        <v>1433.86</v>
      </c>
      <c r="I97" s="22">
        <v>2029</v>
      </c>
      <c r="J97" s="22" t="b">
        <f t="shared" si="2"/>
        <v>1</v>
      </c>
    </row>
    <row r="98" spans="1:10" x14ac:dyDescent="0.35">
      <c r="A98" s="21" t="s">
        <v>104</v>
      </c>
      <c r="B98" s="21" t="s">
        <v>105</v>
      </c>
      <c r="C98" s="22">
        <v>298990</v>
      </c>
      <c r="D98" s="22">
        <v>100</v>
      </c>
      <c r="E98" s="22">
        <v>2</v>
      </c>
      <c r="F98" s="22">
        <v>2.5</v>
      </c>
      <c r="G98" s="22">
        <v>2028</v>
      </c>
      <c r="H98" s="22">
        <v>1433.86</v>
      </c>
      <c r="I98" s="22">
        <v>2028</v>
      </c>
      <c r="J98" s="22" t="b">
        <f t="shared" ref="J98:J102" si="3">G98=I98</f>
        <v>1</v>
      </c>
    </row>
    <row r="99" spans="1:10" x14ac:dyDescent="0.35">
      <c r="A99" s="21" t="s">
        <v>140</v>
      </c>
      <c r="B99" s="21" t="s">
        <v>141</v>
      </c>
      <c r="C99" s="22">
        <v>242400</v>
      </c>
      <c r="D99" s="22">
        <v>100</v>
      </c>
      <c r="E99" s="22">
        <v>1</v>
      </c>
      <c r="F99" s="22">
        <v>3</v>
      </c>
      <c r="G99" s="22">
        <v>2028</v>
      </c>
      <c r="H99" s="22">
        <v>1411.06</v>
      </c>
      <c r="I99" s="22">
        <v>2028</v>
      </c>
      <c r="J99" s="22" t="b">
        <f t="shared" si="3"/>
        <v>1</v>
      </c>
    </row>
    <row r="100" spans="1:10" x14ac:dyDescent="0.35">
      <c r="A100" s="21" t="s">
        <v>114</v>
      </c>
      <c r="B100" s="21" t="s">
        <v>115</v>
      </c>
      <c r="C100" s="22">
        <v>599684</v>
      </c>
      <c r="D100" s="22">
        <v>100</v>
      </c>
      <c r="E100" s="22">
        <v>1</v>
      </c>
      <c r="F100" s="22">
        <v>2.0499999999999998</v>
      </c>
      <c r="G100" s="22">
        <v>2028</v>
      </c>
      <c r="H100" s="22">
        <v>919.42</v>
      </c>
      <c r="I100" s="22">
        <v>2028</v>
      </c>
      <c r="J100" s="22" t="b">
        <f t="shared" si="3"/>
        <v>1</v>
      </c>
    </row>
    <row r="101" spans="1:10" x14ac:dyDescent="0.35">
      <c r="A101" s="21" t="s">
        <v>102</v>
      </c>
      <c r="B101" s="21" t="s">
        <v>103</v>
      </c>
      <c r="C101" s="22">
        <v>51676</v>
      </c>
      <c r="D101" s="22">
        <v>100</v>
      </c>
      <c r="E101" s="22">
        <v>1</v>
      </c>
      <c r="F101" s="22">
        <v>1</v>
      </c>
      <c r="G101" s="22">
        <v>2028</v>
      </c>
      <c r="H101" s="22">
        <v>1433.91</v>
      </c>
      <c r="I101" s="22">
        <v>2028</v>
      </c>
      <c r="J101" s="22" t="b">
        <f t="shared" si="3"/>
        <v>1</v>
      </c>
    </row>
    <row r="102" spans="1:10" x14ac:dyDescent="0.35">
      <c r="A102" s="21" t="s">
        <v>98</v>
      </c>
      <c r="B102" s="21" t="s">
        <v>99</v>
      </c>
      <c r="C102" s="22">
        <v>51676</v>
      </c>
      <c r="D102" s="22">
        <v>100</v>
      </c>
      <c r="E102" s="22">
        <v>1</v>
      </c>
      <c r="F102" s="22">
        <v>1</v>
      </c>
      <c r="G102" s="22">
        <v>2029</v>
      </c>
      <c r="H102" s="22">
        <v>1433.92</v>
      </c>
      <c r="I102" s="22">
        <v>2029</v>
      </c>
      <c r="J102" s="22" t="b">
        <f t="shared" si="3"/>
        <v>1</v>
      </c>
    </row>
  </sheetData>
  <sortState xmlns:xlrd2="http://schemas.microsoft.com/office/spreadsheetml/2017/richdata2" ref="A2:J102">
    <sortCondition ref="J2:J102"/>
  </sortState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2D742-87E5-491C-99BB-5AF1A8B406B1}">
  <dimension ref="A1:H601"/>
  <sheetViews>
    <sheetView workbookViewId="0">
      <selection activeCell="K6" sqref="K6"/>
    </sheetView>
  </sheetViews>
  <sheetFormatPr defaultColWidth="8.81640625" defaultRowHeight="14.5" x14ac:dyDescent="0.35"/>
  <cols>
    <col min="1" max="1" width="10.7265625" style="6" bestFit="1" customWidth="1"/>
    <col min="2" max="2" width="28.7265625" style="6" bestFit="1" customWidth="1"/>
    <col min="3" max="3" width="19.26953125" style="6" customWidth="1"/>
    <col min="4" max="4" width="24.453125" style="6" customWidth="1"/>
    <col min="5" max="5" width="29.453125" style="6" customWidth="1"/>
    <col min="6" max="6" width="26.7265625" style="6" customWidth="1"/>
    <col min="7" max="7" width="13.7265625" style="6" bestFit="1" customWidth="1"/>
    <col min="8" max="8" width="25.7265625" style="6" customWidth="1"/>
    <col min="9" max="16384" width="8.81640625" style="6"/>
  </cols>
  <sheetData>
    <row r="1" spans="1:8" s="15" customFormat="1" ht="29" x14ac:dyDescent="0.35">
      <c r="A1" s="15" t="s">
        <v>253</v>
      </c>
      <c r="B1" s="15" t="s">
        <v>254</v>
      </c>
      <c r="C1" s="15" t="s">
        <v>325</v>
      </c>
      <c r="D1" s="15" t="s">
        <v>326</v>
      </c>
      <c r="E1" s="15" t="s">
        <v>327</v>
      </c>
      <c r="F1" s="15" t="s">
        <v>328</v>
      </c>
      <c r="G1" s="15" t="s">
        <v>264</v>
      </c>
      <c r="H1" s="15" t="s">
        <v>329</v>
      </c>
    </row>
    <row r="2" spans="1:8" x14ac:dyDescent="0.35">
      <c r="A2" s="6" t="s">
        <v>96</v>
      </c>
      <c r="B2" s="6" t="s">
        <v>97</v>
      </c>
      <c r="C2" s="6">
        <v>51676</v>
      </c>
      <c r="D2" s="6">
        <v>100</v>
      </c>
      <c r="E2" s="6">
        <v>1</v>
      </c>
      <c r="F2" s="6">
        <v>1</v>
      </c>
      <c r="G2" s="6">
        <v>2026</v>
      </c>
    </row>
    <row r="3" spans="1:8" x14ac:dyDescent="0.35">
      <c r="A3" s="6" t="s">
        <v>96</v>
      </c>
      <c r="B3" s="6" t="s">
        <v>97</v>
      </c>
      <c r="C3" s="6">
        <v>51676</v>
      </c>
      <c r="D3" s="6">
        <v>100</v>
      </c>
      <c r="E3" s="6">
        <v>1</v>
      </c>
      <c r="F3" s="6">
        <v>1</v>
      </c>
      <c r="G3" s="6">
        <v>2027</v>
      </c>
    </row>
    <row r="4" spans="1:8" x14ac:dyDescent="0.35">
      <c r="A4" s="6" t="s">
        <v>96</v>
      </c>
      <c r="B4" s="6" t="s">
        <v>97</v>
      </c>
      <c r="C4" s="6">
        <v>51676</v>
      </c>
      <c r="D4" s="6">
        <v>100</v>
      </c>
      <c r="E4" s="6">
        <v>1</v>
      </c>
      <c r="F4" s="6">
        <v>1</v>
      </c>
      <c r="G4" s="6">
        <v>2028</v>
      </c>
      <c r="H4" s="6">
        <v>1433.92</v>
      </c>
    </row>
    <row r="5" spans="1:8" x14ac:dyDescent="0.35">
      <c r="A5" s="6" t="s">
        <v>96</v>
      </c>
      <c r="B5" s="6" t="s">
        <v>97</v>
      </c>
      <c r="C5" s="6">
        <v>51676</v>
      </c>
      <c r="D5" s="6">
        <v>100</v>
      </c>
      <c r="E5" s="6">
        <v>1</v>
      </c>
      <c r="F5" s="6">
        <v>1</v>
      </c>
      <c r="G5" s="6">
        <v>2029</v>
      </c>
      <c r="H5" s="6">
        <v>1433.92</v>
      </c>
    </row>
    <row r="6" spans="1:8" x14ac:dyDescent="0.35">
      <c r="A6" s="6" t="s">
        <v>96</v>
      </c>
      <c r="B6" s="6" t="s">
        <v>97</v>
      </c>
      <c r="C6" s="6">
        <v>51676</v>
      </c>
      <c r="D6" s="6">
        <v>100</v>
      </c>
      <c r="E6" s="6">
        <v>1</v>
      </c>
      <c r="F6" s="6">
        <v>1</v>
      </c>
      <c r="G6" s="6">
        <v>2030</v>
      </c>
      <c r="H6" s="6">
        <v>1433.92</v>
      </c>
    </row>
    <row r="7" spans="1:8" x14ac:dyDescent="0.35">
      <c r="A7" s="6" t="s">
        <v>96</v>
      </c>
      <c r="B7" s="6" t="s">
        <v>97</v>
      </c>
      <c r="C7" s="6">
        <v>51676</v>
      </c>
      <c r="D7" s="6">
        <v>100</v>
      </c>
      <c r="E7" s="6">
        <v>1</v>
      </c>
      <c r="F7" s="6">
        <v>1</v>
      </c>
      <c r="G7" s="6">
        <v>2031</v>
      </c>
      <c r="H7" s="6">
        <v>1433.92</v>
      </c>
    </row>
    <row r="8" spans="1:8" x14ac:dyDescent="0.35">
      <c r="A8" s="6" t="s">
        <v>154</v>
      </c>
      <c r="B8" s="6" t="s">
        <v>155</v>
      </c>
      <c r="C8" s="6">
        <v>96000</v>
      </c>
      <c r="D8" s="6">
        <v>100</v>
      </c>
      <c r="E8" s="6">
        <v>0.5</v>
      </c>
      <c r="F8" s="6">
        <v>1</v>
      </c>
      <c r="G8" s="6">
        <v>2026</v>
      </c>
      <c r="H8" s="6">
        <v>0</v>
      </c>
    </row>
    <row r="9" spans="1:8" x14ac:dyDescent="0.35">
      <c r="A9" s="6" t="s">
        <v>154</v>
      </c>
      <c r="B9" s="6" t="s">
        <v>155</v>
      </c>
      <c r="C9" s="6">
        <v>96000</v>
      </c>
      <c r="D9" s="6">
        <v>100</v>
      </c>
      <c r="E9" s="6">
        <v>0.5</v>
      </c>
      <c r="F9" s="6">
        <v>1</v>
      </c>
      <c r="G9" s="6">
        <v>2027</v>
      </c>
    </row>
    <row r="10" spans="1:8" x14ac:dyDescent="0.35">
      <c r="A10" s="6" t="s">
        <v>154</v>
      </c>
      <c r="B10" s="6" t="s">
        <v>155</v>
      </c>
      <c r="C10" s="6">
        <v>96000</v>
      </c>
      <c r="D10" s="6">
        <v>100</v>
      </c>
      <c r="E10" s="6">
        <v>0.5</v>
      </c>
      <c r="F10" s="6">
        <v>1</v>
      </c>
      <c r="G10" s="6">
        <v>2028</v>
      </c>
      <c r="H10" s="6">
        <v>1433</v>
      </c>
    </row>
    <row r="11" spans="1:8" x14ac:dyDescent="0.35">
      <c r="A11" s="6" t="s">
        <v>154</v>
      </c>
      <c r="B11" s="6" t="s">
        <v>155</v>
      </c>
      <c r="C11" s="6">
        <v>96000</v>
      </c>
      <c r="D11" s="6">
        <v>100</v>
      </c>
      <c r="E11" s="6">
        <v>0.5</v>
      </c>
      <c r="F11" s="6">
        <v>1</v>
      </c>
      <c r="G11" s="6">
        <v>2029</v>
      </c>
      <c r="H11" s="6">
        <v>1433</v>
      </c>
    </row>
    <row r="12" spans="1:8" x14ac:dyDescent="0.35">
      <c r="A12" s="6" t="s">
        <v>154</v>
      </c>
      <c r="B12" s="6" t="s">
        <v>155</v>
      </c>
      <c r="C12" s="6">
        <v>96000</v>
      </c>
      <c r="D12" s="6">
        <v>100</v>
      </c>
      <c r="E12" s="6">
        <v>0.5</v>
      </c>
      <c r="F12" s="6">
        <v>1</v>
      </c>
      <c r="G12" s="6">
        <v>2030</v>
      </c>
      <c r="H12" s="6">
        <v>1433</v>
      </c>
    </row>
    <row r="13" spans="1:8" x14ac:dyDescent="0.35">
      <c r="A13" s="6" t="s">
        <v>154</v>
      </c>
      <c r="B13" s="6" t="s">
        <v>155</v>
      </c>
      <c r="C13" s="6">
        <v>96000</v>
      </c>
      <c r="D13" s="6">
        <v>100</v>
      </c>
      <c r="E13" s="6">
        <v>0.5</v>
      </c>
      <c r="F13" s="6">
        <v>1</v>
      </c>
      <c r="G13" s="6">
        <v>2031</v>
      </c>
      <c r="H13" s="6">
        <v>1433</v>
      </c>
    </row>
    <row r="14" spans="1:8" x14ac:dyDescent="0.35">
      <c r="A14" s="6" t="s">
        <v>174</v>
      </c>
      <c r="B14" s="6" t="s">
        <v>175</v>
      </c>
      <c r="C14" s="6">
        <v>6000</v>
      </c>
      <c r="D14" s="6">
        <v>92.5</v>
      </c>
      <c r="E14" s="6">
        <v>4</v>
      </c>
      <c r="F14" s="6">
        <v>6</v>
      </c>
      <c r="G14" s="6">
        <v>2026</v>
      </c>
      <c r="H14" s="6">
        <v>0</v>
      </c>
    </row>
    <row r="15" spans="1:8" x14ac:dyDescent="0.35">
      <c r="A15" s="6" t="s">
        <v>174</v>
      </c>
      <c r="B15" s="6" t="s">
        <v>175</v>
      </c>
      <c r="C15" s="6">
        <v>6000</v>
      </c>
      <c r="D15" s="6">
        <v>92.5</v>
      </c>
      <c r="E15" s="6">
        <v>4</v>
      </c>
      <c r="F15" s="6">
        <v>6</v>
      </c>
      <c r="G15" s="6">
        <v>2027</v>
      </c>
    </row>
    <row r="16" spans="1:8" x14ac:dyDescent="0.35">
      <c r="A16" s="6" t="s">
        <v>174</v>
      </c>
      <c r="B16" s="6" t="s">
        <v>175</v>
      </c>
      <c r="C16" s="6">
        <v>6000</v>
      </c>
      <c r="D16" s="6">
        <v>92.5</v>
      </c>
      <c r="E16" s="6">
        <v>4</v>
      </c>
      <c r="F16" s="6">
        <v>6</v>
      </c>
      <c r="G16" s="6">
        <v>2028</v>
      </c>
      <c r="H16" s="6">
        <v>1260.82</v>
      </c>
    </row>
    <row r="17" spans="1:8" x14ac:dyDescent="0.35">
      <c r="A17" s="6" t="s">
        <v>174</v>
      </c>
      <c r="B17" s="6" t="s">
        <v>175</v>
      </c>
      <c r="C17" s="6">
        <v>6000</v>
      </c>
      <c r="D17" s="6">
        <v>92.5</v>
      </c>
      <c r="E17" s="6">
        <v>4</v>
      </c>
      <c r="F17" s="6">
        <v>6</v>
      </c>
      <c r="G17" s="6">
        <v>2029</v>
      </c>
    </row>
    <row r="18" spans="1:8" x14ac:dyDescent="0.35">
      <c r="A18" s="6" t="s">
        <v>174</v>
      </c>
      <c r="B18" s="6" t="s">
        <v>175</v>
      </c>
      <c r="C18" s="6">
        <v>6000</v>
      </c>
      <c r="D18" s="6">
        <v>92.5</v>
      </c>
      <c r="E18" s="6">
        <v>4</v>
      </c>
      <c r="F18" s="6">
        <v>6</v>
      </c>
      <c r="G18" s="6">
        <v>2030</v>
      </c>
    </row>
    <row r="19" spans="1:8" x14ac:dyDescent="0.35">
      <c r="A19" s="6" t="s">
        <v>174</v>
      </c>
      <c r="B19" s="6" t="s">
        <v>175</v>
      </c>
      <c r="C19" s="6">
        <v>6000</v>
      </c>
      <c r="D19" s="6">
        <v>92.5</v>
      </c>
      <c r="E19" s="6">
        <v>4</v>
      </c>
      <c r="F19" s="6">
        <v>6</v>
      </c>
      <c r="G19" s="6">
        <v>2031</v>
      </c>
    </row>
    <row r="20" spans="1:8" x14ac:dyDescent="0.35">
      <c r="A20" s="6" t="s">
        <v>180</v>
      </c>
      <c r="B20" s="6" t="s">
        <v>181</v>
      </c>
      <c r="C20" s="6">
        <v>28520</v>
      </c>
      <c r="D20" s="6">
        <v>98</v>
      </c>
      <c r="E20" s="6">
        <v>1</v>
      </c>
      <c r="F20" s="6">
        <v>1</v>
      </c>
      <c r="G20" s="6">
        <v>2026</v>
      </c>
      <c r="H20" s="6">
        <v>0</v>
      </c>
    </row>
    <row r="21" spans="1:8" x14ac:dyDescent="0.35">
      <c r="A21" s="6" t="s">
        <v>180</v>
      </c>
      <c r="B21" s="6" t="s">
        <v>181</v>
      </c>
      <c r="C21" s="6">
        <v>28520</v>
      </c>
      <c r="D21" s="6">
        <v>98</v>
      </c>
      <c r="E21" s="6">
        <v>1</v>
      </c>
      <c r="F21" s="6">
        <v>1</v>
      </c>
      <c r="G21" s="6">
        <v>2027</v>
      </c>
    </row>
    <row r="22" spans="1:8" x14ac:dyDescent="0.35">
      <c r="A22" s="6" t="s">
        <v>180</v>
      </c>
      <c r="B22" s="6" t="s">
        <v>181</v>
      </c>
      <c r="C22" s="6">
        <v>28520</v>
      </c>
      <c r="D22" s="6">
        <v>98</v>
      </c>
      <c r="E22" s="6">
        <v>1</v>
      </c>
      <c r="F22" s="6">
        <v>1</v>
      </c>
      <c r="G22" s="6">
        <v>2028</v>
      </c>
      <c r="H22" s="6">
        <v>1421.97</v>
      </c>
    </row>
    <row r="23" spans="1:8" x14ac:dyDescent="0.35">
      <c r="A23" s="6" t="s">
        <v>180</v>
      </c>
      <c r="B23" s="6" t="s">
        <v>181</v>
      </c>
      <c r="C23" s="6">
        <v>28520</v>
      </c>
      <c r="D23" s="6">
        <v>98</v>
      </c>
      <c r="E23" s="6">
        <v>1</v>
      </c>
      <c r="F23" s="6">
        <v>1</v>
      </c>
      <c r="G23" s="6">
        <v>2029</v>
      </c>
      <c r="H23" s="6">
        <v>1421.97</v>
      </c>
    </row>
    <row r="24" spans="1:8" x14ac:dyDescent="0.35">
      <c r="A24" s="6" t="s">
        <v>180</v>
      </c>
      <c r="B24" s="6" t="s">
        <v>181</v>
      </c>
      <c r="C24" s="6">
        <v>28520</v>
      </c>
      <c r="D24" s="6">
        <v>98</v>
      </c>
      <c r="E24" s="6">
        <v>1</v>
      </c>
      <c r="F24" s="6">
        <v>1</v>
      </c>
      <c r="G24" s="6">
        <v>2030</v>
      </c>
      <c r="H24" s="6">
        <v>1421.97</v>
      </c>
    </row>
    <row r="25" spans="1:8" x14ac:dyDescent="0.35">
      <c r="A25" s="6" t="s">
        <v>180</v>
      </c>
      <c r="B25" s="6" t="s">
        <v>181</v>
      </c>
      <c r="C25" s="6">
        <v>28520</v>
      </c>
      <c r="D25" s="6">
        <v>98</v>
      </c>
      <c r="E25" s="6">
        <v>1</v>
      </c>
      <c r="F25" s="6">
        <v>1</v>
      </c>
      <c r="G25" s="6">
        <v>2031</v>
      </c>
      <c r="H25" s="6">
        <v>1421.97</v>
      </c>
    </row>
    <row r="26" spans="1:8" x14ac:dyDescent="0.35">
      <c r="A26" s="6" t="s">
        <v>182</v>
      </c>
      <c r="B26" s="6" t="s">
        <v>183</v>
      </c>
      <c r="C26" s="6">
        <v>5704</v>
      </c>
      <c r="D26" s="6">
        <v>98</v>
      </c>
      <c r="E26" s="6">
        <v>1</v>
      </c>
      <c r="F26" s="6">
        <v>1</v>
      </c>
      <c r="G26" s="6">
        <v>2026</v>
      </c>
      <c r="H26" s="6">
        <v>0</v>
      </c>
    </row>
    <row r="27" spans="1:8" x14ac:dyDescent="0.35">
      <c r="A27" s="6" t="s">
        <v>182</v>
      </c>
      <c r="B27" s="6" t="s">
        <v>183</v>
      </c>
      <c r="C27" s="6">
        <v>5704</v>
      </c>
      <c r="D27" s="6">
        <v>98</v>
      </c>
      <c r="E27" s="6">
        <v>1</v>
      </c>
      <c r="F27" s="6">
        <v>1</v>
      </c>
      <c r="G27" s="6">
        <v>2027</v>
      </c>
    </row>
    <row r="28" spans="1:8" x14ac:dyDescent="0.35">
      <c r="A28" s="6" t="s">
        <v>182</v>
      </c>
      <c r="B28" s="6" t="s">
        <v>183</v>
      </c>
      <c r="C28" s="6">
        <v>5704</v>
      </c>
      <c r="D28" s="6">
        <v>98</v>
      </c>
      <c r="E28" s="6">
        <v>1</v>
      </c>
      <c r="F28" s="6">
        <v>1</v>
      </c>
      <c r="G28" s="6">
        <v>2028</v>
      </c>
      <c r="H28" s="6">
        <v>1421.97</v>
      </c>
    </row>
    <row r="29" spans="1:8" x14ac:dyDescent="0.35">
      <c r="A29" s="6" t="s">
        <v>182</v>
      </c>
      <c r="B29" s="6" t="s">
        <v>183</v>
      </c>
      <c r="C29" s="6">
        <v>5704</v>
      </c>
      <c r="D29" s="6">
        <v>98</v>
      </c>
      <c r="E29" s="6">
        <v>1</v>
      </c>
      <c r="F29" s="6">
        <v>1</v>
      </c>
      <c r="G29" s="6">
        <v>2029</v>
      </c>
      <c r="H29" s="6">
        <v>1421.97</v>
      </c>
    </row>
    <row r="30" spans="1:8" x14ac:dyDescent="0.35">
      <c r="A30" s="6" t="s">
        <v>182</v>
      </c>
      <c r="B30" s="6" t="s">
        <v>183</v>
      </c>
      <c r="C30" s="6">
        <v>5704</v>
      </c>
      <c r="D30" s="6">
        <v>98</v>
      </c>
      <c r="E30" s="6">
        <v>1</v>
      </c>
      <c r="F30" s="6">
        <v>1</v>
      </c>
      <c r="G30" s="6">
        <v>2030</v>
      </c>
      <c r="H30" s="6">
        <v>1421.97</v>
      </c>
    </row>
    <row r="31" spans="1:8" x14ac:dyDescent="0.35">
      <c r="A31" s="6" t="s">
        <v>182</v>
      </c>
      <c r="B31" s="6" t="s">
        <v>183</v>
      </c>
      <c r="C31" s="6">
        <v>5704</v>
      </c>
      <c r="D31" s="6">
        <v>98</v>
      </c>
      <c r="E31" s="6">
        <v>1</v>
      </c>
      <c r="F31" s="6">
        <v>1</v>
      </c>
      <c r="G31" s="6">
        <v>2031</v>
      </c>
      <c r="H31" s="6">
        <v>1421.97</v>
      </c>
    </row>
    <row r="32" spans="1:8" x14ac:dyDescent="0.35">
      <c r="A32" s="6" t="s">
        <v>270</v>
      </c>
      <c r="B32" s="6" t="s">
        <v>271</v>
      </c>
      <c r="C32" s="6">
        <v>720000</v>
      </c>
      <c r="D32" s="6">
        <v>100</v>
      </c>
      <c r="E32" s="6">
        <v>1</v>
      </c>
      <c r="F32" s="6">
        <v>2.7</v>
      </c>
      <c r="G32" s="6">
        <v>2026</v>
      </c>
      <c r="H32" s="6">
        <v>0</v>
      </c>
    </row>
    <row r="33" spans="1:8" x14ac:dyDescent="0.35">
      <c r="A33" s="6" t="s">
        <v>270</v>
      </c>
      <c r="B33" s="6" t="s">
        <v>271</v>
      </c>
      <c r="C33" s="6">
        <v>720000</v>
      </c>
      <c r="D33" s="6">
        <v>100</v>
      </c>
      <c r="E33" s="6">
        <v>1</v>
      </c>
      <c r="F33" s="6">
        <v>2.7</v>
      </c>
      <c r="G33" s="6">
        <v>2027</v>
      </c>
      <c r="H33" s="6">
        <v>807</v>
      </c>
    </row>
    <row r="34" spans="1:8" x14ac:dyDescent="0.35">
      <c r="A34" s="6" t="s">
        <v>270</v>
      </c>
      <c r="B34" s="6" t="s">
        <v>271</v>
      </c>
      <c r="C34" s="6">
        <v>720000</v>
      </c>
      <c r="D34" s="6">
        <v>100</v>
      </c>
      <c r="E34" s="6">
        <v>1</v>
      </c>
      <c r="F34" s="6">
        <v>2.7</v>
      </c>
      <c r="G34" s="6">
        <v>2028</v>
      </c>
      <c r="H34" s="6">
        <v>807</v>
      </c>
    </row>
    <row r="35" spans="1:8" x14ac:dyDescent="0.35">
      <c r="A35" s="6" t="s">
        <v>270</v>
      </c>
      <c r="B35" s="6" t="s">
        <v>271</v>
      </c>
      <c r="C35" s="6">
        <v>720000</v>
      </c>
      <c r="D35" s="6">
        <v>100</v>
      </c>
      <c r="E35" s="6">
        <v>1</v>
      </c>
      <c r="F35" s="6">
        <v>2.7</v>
      </c>
      <c r="G35" s="6">
        <v>2029</v>
      </c>
      <c r="H35" s="6">
        <v>807</v>
      </c>
    </row>
    <row r="36" spans="1:8" x14ac:dyDescent="0.35">
      <c r="A36" s="6" t="s">
        <v>270</v>
      </c>
      <c r="B36" s="6" t="s">
        <v>271</v>
      </c>
      <c r="C36" s="6">
        <v>720000</v>
      </c>
      <c r="D36" s="6">
        <v>100</v>
      </c>
      <c r="E36" s="6">
        <v>1</v>
      </c>
      <c r="F36" s="6">
        <v>2.7</v>
      </c>
      <c r="G36" s="6">
        <v>2030</v>
      </c>
      <c r="H36" s="6">
        <v>807</v>
      </c>
    </row>
    <row r="37" spans="1:8" x14ac:dyDescent="0.35">
      <c r="A37" s="6" t="s">
        <v>270</v>
      </c>
      <c r="B37" s="6" t="s">
        <v>271</v>
      </c>
      <c r="C37" s="6">
        <v>720000</v>
      </c>
      <c r="D37" s="6">
        <v>100</v>
      </c>
      <c r="E37" s="6">
        <v>1</v>
      </c>
      <c r="F37" s="6">
        <v>2.7</v>
      </c>
      <c r="G37" s="6">
        <v>2031</v>
      </c>
      <c r="H37" s="6">
        <v>807</v>
      </c>
    </row>
    <row r="38" spans="1:8" x14ac:dyDescent="0.35">
      <c r="A38" s="6" t="s">
        <v>68</v>
      </c>
      <c r="B38" s="6" t="s">
        <v>69</v>
      </c>
      <c r="C38" s="6">
        <v>10000</v>
      </c>
      <c r="D38" s="6">
        <v>100</v>
      </c>
      <c r="E38" s="6">
        <v>2</v>
      </c>
      <c r="F38" s="6">
        <v>2.5</v>
      </c>
      <c r="G38" s="6">
        <v>2026</v>
      </c>
      <c r="H38" s="6">
        <v>0</v>
      </c>
    </row>
    <row r="39" spans="1:8" x14ac:dyDescent="0.35">
      <c r="A39" s="6" t="s">
        <v>68</v>
      </c>
      <c r="B39" s="6" t="s">
        <v>69</v>
      </c>
      <c r="C39" s="6">
        <v>10000</v>
      </c>
      <c r="D39" s="6">
        <v>100</v>
      </c>
      <c r="E39" s="6">
        <v>2</v>
      </c>
      <c r="F39" s="6">
        <v>2.5</v>
      </c>
      <c r="G39" s="6">
        <v>2027</v>
      </c>
    </row>
    <row r="40" spans="1:8" x14ac:dyDescent="0.35">
      <c r="A40" s="6" t="s">
        <v>68</v>
      </c>
      <c r="B40" s="6" t="s">
        <v>69</v>
      </c>
      <c r="C40" s="6">
        <v>10000</v>
      </c>
      <c r="D40" s="6">
        <v>100</v>
      </c>
      <c r="E40" s="6">
        <v>2</v>
      </c>
      <c r="F40" s="6">
        <v>2.5</v>
      </c>
      <c r="G40" s="6">
        <v>2028</v>
      </c>
      <c r="H40" s="6">
        <v>1433.86</v>
      </c>
    </row>
    <row r="41" spans="1:8" x14ac:dyDescent="0.35">
      <c r="A41" s="6" t="s">
        <v>68</v>
      </c>
      <c r="B41" s="6" t="s">
        <v>69</v>
      </c>
      <c r="C41" s="6">
        <v>10000</v>
      </c>
      <c r="D41" s="6">
        <v>100</v>
      </c>
      <c r="E41" s="6">
        <v>2</v>
      </c>
      <c r="F41" s="6">
        <v>2.5</v>
      </c>
      <c r="G41" s="6">
        <v>2029</v>
      </c>
      <c r="H41" s="6">
        <v>1433.86</v>
      </c>
    </row>
    <row r="42" spans="1:8" x14ac:dyDescent="0.35">
      <c r="A42" s="6" t="s">
        <v>68</v>
      </c>
      <c r="B42" s="6" t="s">
        <v>69</v>
      </c>
      <c r="C42" s="6">
        <v>10000</v>
      </c>
      <c r="D42" s="6">
        <v>100</v>
      </c>
      <c r="E42" s="6">
        <v>2</v>
      </c>
      <c r="F42" s="6">
        <v>2.5</v>
      </c>
      <c r="G42" s="6">
        <v>2030</v>
      </c>
      <c r="H42" s="6">
        <v>1433.86</v>
      </c>
    </row>
    <row r="43" spans="1:8" x14ac:dyDescent="0.35">
      <c r="A43" s="6" t="s">
        <v>68</v>
      </c>
      <c r="B43" s="6" t="s">
        <v>69</v>
      </c>
      <c r="C43" s="6">
        <v>10000</v>
      </c>
      <c r="D43" s="6">
        <v>100</v>
      </c>
      <c r="E43" s="6">
        <v>2</v>
      </c>
      <c r="F43" s="6">
        <v>2.5</v>
      </c>
      <c r="G43" s="6">
        <v>2031</v>
      </c>
      <c r="H43" s="6">
        <v>1433.86</v>
      </c>
    </row>
    <row r="44" spans="1:8" x14ac:dyDescent="0.35">
      <c r="A44" s="6" t="s">
        <v>72</v>
      </c>
      <c r="B44" s="6" t="s">
        <v>73</v>
      </c>
      <c r="C44" s="6">
        <v>10000</v>
      </c>
      <c r="D44" s="6">
        <v>100</v>
      </c>
      <c r="E44" s="6">
        <v>2</v>
      </c>
      <c r="F44" s="6">
        <v>2.5</v>
      </c>
      <c r="G44" s="6">
        <v>2026</v>
      </c>
      <c r="H44" s="6">
        <v>0</v>
      </c>
    </row>
    <row r="45" spans="1:8" x14ac:dyDescent="0.35">
      <c r="A45" s="6" t="s">
        <v>72</v>
      </c>
      <c r="B45" s="6" t="s">
        <v>73</v>
      </c>
      <c r="C45" s="6">
        <v>10000</v>
      </c>
      <c r="D45" s="6">
        <v>100</v>
      </c>
      <c r="E45" s="6">
        <v>2</v>
      </c>
      <c r="F45" s="6">
        <v>2.5</v>
      </c>
      <c r="G45" s="6">
        <v>2027</v>
      </c>
    </row>
    <row r="46" spans="1:8" x14ac:dyDescent="0.35">
      <c r="A46" s="6" t="s">
        <v>72</v>
      </c>
      <c r="B46" s="6" t="s">
        <v>73</v>
      </c>
      <c r="C46" s="6">
        <v>10000</v>
      </c>
      <c r="D46" s="6">
        <v>100</v>
      </c>
      <c r="E46" s="6">
        <v>2</v>
      </c>
      <c r="F46" s="6">
        <v>2.5</v>
      </c>
      <c r="G46" s="6">
        <v>2028</v>
      </c>
      <c r="H46" s="6">
        <v>1433.86</v>
      </c>
    </row>
    <row r="47" spans="1:8" x14ac:dyDescent="0.35">
      <c r="A47" s="6" t="s">
        <v>72</v>
      </c>
      <c r="B47" s="6" t="s">
        <v>73</v>
      </c>
      <c r="C47" s="6">
        <v>10000</v>
      </c>
      <c r="D47" s="6">
        <v>100</v>
      </c>
      <c r="E47" s="6">
        <v>2</v>
      </c>
      <c r="F47" s="6">
        <v>2.5</v>
      </c>
      <c r="G47" s="6">
        <v>2029</v>
      </c>
      <c r="H47" s="6">
        <v>1433.86</v>
      </c>
    </row>
    <row r="48" spans="1:8" x14ac:dyDescent="0.35">
      <c r="A48" s="6" t="s">
        <v>72</v>
      </c>
      <c r="B48" s="6" t="s">
        <v>73</v>
      </c>
      <c r="C48" s="6">
        <v>10000</v>
      </c>
      <c r="D48" s="6">
        <v>100</v>
      </c>
      <c r="E48" s="6">
        <v>2</v>
      </c>
      <c r="F48" s="6">
        <v>2.5</v>
      </c>
      <c r="G48" s="6">
        <v>2030</v>
      </c>
      <c r="H48" s="6">
        <v>1433.86</v>
      </c>
    </row>
    <row r="49" spans="1:8" x14ac:dyDescent="0.35">
      <c r="A49" s="6" t="s">
        <v>72</v>
      </c>
      <c r="B49" s="6" t="s">
        <v>73</v>
      </c>
      <c r="C49" s="6">
        <v>10000</v>
      </c>
      <c r="D49" s="6">
        <v>100</v>
      </c>
      <c r="E49" s="6">
        <v>2</v>
      </c>
      <c r="F49" s="6">
        <v>2.5</v>
      </c>
      <c r="G49" s="6">
        <v>2031</v>
      </c>
      <c r="H49" s="6">
        <v>1433.86</v>
      </c>
    </row>
    <row r="50" spans="1:8" x14ac:dyDescent="0.35">
      <c r="A50" s="6" t="s">
        <v>74</v>
      </c>
      <c r="B50" s="6" t="s">
        <v>75</v>
      </c>
      <c r="C50" s="6">
        <v>10000</v>
      </c>
      <c r="D50" s="6">
        <v>100</v>
      </c>
      <c r="E50" s="6">
        <v>2</v>
      </c>
      <c r="F50" s="6">
        <v>2.5</v>
      </c>
      <c r="G50" s="6">
        <v>2026</v>
      </c>
      <c r="H50" s="6">
        <v>0</v>
      </c>
    </row>
    <row r="51" spans="1:8" x14ac:dyDescent="0.35">
      <c r="A51" s="6" t="s">
        <v>74</v>
      </c>
      <c r="B51" s="6" t="s">
        <v>75</v>
      </c>
      <c r="C51" s="6">
        <v>10000</v>
      </c>
      <c r="D51" s="6">
        <v>100</v>
      </c>
      <c r="E51" s="6">
        <v>2</v>
      </c>
      <c r="F51" s="6">
        <v>2.5</v>
      </c>
      <c r="G51" s="6">
        <v>2027</v>
      </c>
    </row>
    <row r="52" spans="1:8" x14ac:dyDescent="0.35">
      <c r="A52" s="6" t="s">
        <v>74</v>
      </c>
      <c r="B52" s="6" t="s">
        <v>75</v>
      </c>
      <c r="C52" s="6">
        <v>10000</v>
      </c>
      <c r="D52" s="6">
        <v>100</v>
      </c>
      <c r="E52" s="6">
        <v>2</v>
      </c>
      <c r="F52" s="6">
        <v>2.5</v>
      </c>
      <c r="G52" s="6">
        <v>2028</v>
      </c>
      <c r="H52" s="6">
        <v>1433.86</v>
      </c>
    </row>
    <row r="53" spans="1:8" x14ac:dyDescent="0.35">
      <c r="A53" s="6" t="s">
        <v>74</v>
      </c>
      <c r="B53" s="6" t="s">
        <v>75</v>
      </c>
      <c r="C53" s="6">
        <v>10000</v>
      </c>
      <c r="D53" s="6">
        <v>100</v>
      </c>
      <c r="E53" s="6">
        <v>2</v>
      </c>
      <c r="F53" s="6">
        <v>2.5</v>
      </c>
      <c r="G53" s="6">
        <v>2029</v>
      </c>
      <c r="H53" s="6">
        <v>1433.86</v>
      </c>
    </row>
    <row r="54" spans="1:8" x14ac:dyDescent="0.35">
      <c r="A54" s="6" t="s">
        <v>74</v>
      </c>
      <c r="B54" s="6" t="s">
        <v>75</v>
      </c>
      <c r="C54" s="6">
        <v>10000</v>
      </c>
      <c r="D54" s="6">
        <v>100</v>
      </c>
      <c r="E54" s="6">
        <v>2</v>
      </c>
      <c r="F54" s="6">
        <v>2.5</v>
      </c>
      <c r="G54" s="6">
        <v>2030</v>
      </c>
      <c r="H54" s="6">
        <v>1433.86</v>
      </c>
    </row>
    <row r="55" spans="1:8" x14ac:dyDescent="0.35">
      <c r="A55" s="6" t="s">
        <v>74</v>
      </c>
      <c r="B55" s="6" t="s">
        <v>75</v>
      </c>
      <c r="C55" s="6">
        <v>10000</v>
      </c>
      <c r="D55" s="6">
        <v>100</v>
      </c>
      <c r="E55" s="6">
        <v>2</v>
      </c>
      <c r="F55" s="6">
        <v>2.5</v>
      </c>
      <c r="G55" s="6">
        <v>2031</v>
      </c>
      <c r="H55" s="6">
        <v>1433.86</v>
      </c>
    </row>
    <row r="56" spans="1:8" x14ac:dyDescent="0.35">
      <c r="A56" s="6" t="s">
        <v>94</v>
      </c>
      <c r="B56" s="6" t="s">
        <v>95</v>
      </c>
      <c r="C56" s="6">
        <v>135044</v>
      </c>
      <c r="D56" s="6">
        <v>100</v>
      </c>
      <c r="E56" s="6">
        <v>2</v>
      </c>
      <c r="F56" s="6">
        <v>2.5</v>
      </c>
      <c r="G56" s="6">
        <v>2026</v>
      </c>
      <c r="H56" s="6">
        <v>0</v>
      </c>
    </row>
    <row r="57" spans="1:8" x14ac:dyDescent="0.35">
      <c r="A57" s="6" t="s">
        <v>94</v>
      </c>
      <c r="B57" s="6" t="s">
        <v>95</v>
      </c>
      <c r="C57" s="6">
        <v>135044</v>
      </c>
      <c r="D57" s="6">
        <v>100</v>
      </c>
      <c r="E57" s="6">
        <v>2</v>
      </c>
      <c r="F57" s="6">
        <v>2.5</v>
      </c>
      <c r="G57" s="6">
        <v>2027</v>
      </c>
    </row>
    <row r="58" spans="1:8" x14ac:dyDescent="0.35">
      <c r="A58" s="6" t="s">
        <v>94</v>
      </c>
      <c r="B58" s="6" t="s">
        <v>95</v>
      </c>
      <c r="C58" s="6">
        <v>135044</v>
      </c>
      <c r="D58" s="6">
        <v>100</v>
      </c>
      <c r="E58" s="6">
        <v>2</v>
      </c>
      <c r="F58" s="6">
        <v>2.5</v>
      </c>
      <c r="G58" s="6">
        <v>2028</v>
      </c>
      <c r="H58" s="6">
        <v>1433.86</v>
      </c>
    </row>
    <row r="59" spans="1:8" x14ac:dyDescent="0.35">
      <c r="A59" s="6" t="s">
        <v>94</v>
      </c>
      <c r="B59" s="6" t="s">
        <v>95</v>
      </c>
      <c r="C59" s="6">
        <v>135044</v>
      </c>
      <c r="D59" s="6">
        <v>100</v>
      </c>
      <c r="E59" s="6">
        <v>2</v>
      </c>
      <c r="F59" s="6">
        <v>2.5</v>
      </c>
      <c r="G59" s="6">
        <v>2029</v>
      </c>
      <c r="H59" s="6">
        <v>1433.86</v>
      </c>
    </row>
    <row r="60" spans="1:8" x14ac:dyDescent="0.35">
      <c r="A60" s="6" t="s">
        <v>94</v>
      </c>
      <c r="B60" s="6" t="s">
        <v>95</v>
      </c>
      <c r="C60" s="6">
        <v>135044</v>
      </c>
      <c r="D60" s="6">
        <v>100</v>
      </c>
      <c r="E60" s="6">
        <v>2</v>
      </c>
      <c r="F60" s="6">
        <v>2.5</v>
      </c>
      <c r="G60" s="6">
        <v>2030</v>
      </c>
      <c r="H60" s="6">
        <v>1433.86</v>
      </c>
    </row>
    <row r="61" spans="1:8" x14ac:dyDescent="0.35">
      <c r="A61" s="6" t="s">
        <v>94</v>
      </c>
      <c r="B61" s="6" t="s">
        <v>95</v>
      </c>
      <c r="C61" s="6">
        <v>135044</v>
      </c>
      <c r="D61" s="6">
        <v>100</v>
      </c>
      <c r="E61" s="6">
        <v>2</v>
      </c>
      <c r="F61" s="6">
        <v>2.5</v>
      </c>
      <c r="G61" s="6">
        <v>2031</v>
      </c>
      <c r="H61" s="6">
        <v>1433.86</v>
      </c>
    </row>
    <row r="62" spans="1:8" x14ac:dyDescent="0.35">
      <c r="A62" s="6" t="s">
        <v>78</v>
      </c>
      <c r="B62" s="6" t="s">
        <v>79</v>
      </c>
      <c r="C62" s="6">
        <v>337600</v>
      </c>
      <c r="D62" s="6">
        <v>100</v>
      </c>
      <c r="E62" s="6">
        <v>1</v>
      </c>
      <c r="F62" s="6">
        <v>1</v>
      </c>
      <c r="G62" s="6">
        <v>2026</v>
      </c>
      <c r="H62" s="6">
        <v>0</v>
      </c>
    </row>
    <row r="63" spans="1:8" x14ac:dyDescent="0.35">
      <c r="A63" s="6" t="s">
        <v>78</v>
      </c>
      <c r="B63" s="6" t="s">
        <v>79</v>
      </c>
      <c r="C63" s="6">
        <v>337600</v>
      </c>
      <c r="D63" s="6">
        <v>100</v>
      </c>
      <c r="E63" s="6">
        <v>1</v>
      </c>
      <c r="F63" s="6">
        <v>1</v>
      </c>
      <c r="G63" s="6">
        <v>2027</v>
      </c>
    </row>
    <row r="64" spans="1:8" x14ac:dyDescent="0.35">
      <c r="A64" s="6" t="s">
        <v>78</v>
      </c>
      <c r="B64" s="6" t="s">
        <v>79</v>
      </c>
      <c r="C64" s="6">
        <v>337600</v>
      </c>
      <c r="D64" s="6">
        <v>100</v>
      </c>
      <c r="E64" s="6">
        <v>1</v>
      </c>
      <c r="F64" s="6">
        <v>1</v>
      </c>
      <c r="G64" s="6">
        <v>2028</v>
      </c>
      <c r="H64" s="6">
        <v>800</v>
      </c>
    </row>
    <row r="65" spans="1:8" x14ac:dyDescent="0.35">
      <c r="A65" s="6" t="s">
        <v>78</v>
      </c>
      <c r="B65" s="6" t="s">
        <v>79</v>
      </c>
      <c r="C65" s="6">
        <v>337600</v>
      </c>
      <c r="D65" s="6">
        <v>100</v>
      </c>
      <c r="E65" s="6">
        <v>1</v>
      </c>
      <c r="F65" s="6">
        <v>1</v>
      </c>
      <c r="G65" s="6">
        <v>2029</v>
      </c>
      <c r="H65" s="6">
        <v>800</v>
      </c>
    </row>
    <row r="66" spans="1:8" x14ac:dyDescent="0.35">
      <c r="A66" s="6" t="s">
        <v>78</v>
      </c>
      <c r="B66" s="6" t="s">
        <v>79</v>
      </c>
      <c r="C66" s="6">
        <v>337600</v>
      </c>
      <c r="D66" s="6">
        <v>100</v>
      </c>
      <c r="E66" s="6">
        <v>1</v>
      </c>
      <c r="F66" s="6">
        <v>1</v>
      </c>
      <c r="G66" s="6">
        <v>2030</v>
      </c>
      <c r="H66" s="6">
        <v>800</v>
      </c>
    </row>
    <row r="67" spans="1:8" x14ac:dyDescent="0.35">
      <c r="A67" s="6" t="s">
        <v>78</v>
      </c>
      <c r="B67" s="6" t="s">
        <v>79</v>
      </c>
      <c r="C67" s="6">
        <v>337600</v>
      </c>
      <c r="D67" s="6">
        <v>100</v>
      </c>
      <c r="E67" s="6">
        <v>1</v>
      </c>
      <c r="F67" s="6">
        <v>1</v>
      </c>
      <c r="G67" s="6">
        <v>2031</v>
      </c>
      <c r="H67" s="6">
        <v>800</v>
      </c>
    </row>
    <row r="68" spans="1:8" x14ac:dyDescent="0.35">
      <c r="A68" s="6" t="s">
        <v>80</v>
      </c>
      <c r="B68" s="6" t="s">
        <v>81</v>
      </c>
      <c r="C68" s="6">
        <v>337600</v>
      </c>
      <c r="D68" s="6">
        <v>100</v>
      </c>
      <c r="E68" s="6">
        <v>1</v>
      </c>
      <c r="F68" s="6">
        <v>2.36</v>
      </c>
      <c r="G68" s="6">
        <v>2026</v>
      </c>
      <c r="H68" s="6">
        <v>0</v>
      </c>
    </row>
    <row r="69" spans="1:8" x14ac:dyDescent="0.35">
      <c r="A69" s="6" t="s">
        <v>80</v>
      </c>
      <c r="B69" s="6" t="s">
        <v>81</v>
      </c>
      <c r="C69" s="6">
        <v>337600</v>
      </c>
      <c r="D69" s="6">
        <v>100</v>
      </c>
      <c r="E69" s="6">
        <v>1</v>
      </c>
      <c r="F69" s="6">
        <v>2.36</v>
      </c>
      <c r="G69" s="6">
        <v>2027</v>
      </c>
      <c r="H69" s="6">
        <v>0</v>
      </c>
    </row>
    <row r="70" spans="1:8" x14ac:dyDescent="0.35">
      <c r="A70" s="6" t="s">
        <v>80</v>
      </c>
      <c r="B70" s="6" t="s">
        <v>81</v>
      </c>
      <c r="C70" s="6">
        <v>337600</v>
      </c>
      <c r="D70" s="6">
        <v>100</v>
      </c>
      <c r="E70" s="6">
        <v>1</v>
      </c>
      <c r="F70" s="6">
        <v>2.36</v>
      </c>
      <c r="G70" s="6">
        <v>2028</v>
      </c>
      <c r="H70" s="6">
        <v>800</v>
      </c>
    </row>
    <row r="71" spans="1:8" x14ac:dyDescent="0.35">
      <c r="A71" s="6" t="s">
        <v>80</v>
      </c>
      <c r="B71" s="6" t="s">
        <v>81</v>
      </c>
      <c r="C71" s="6">
        <v>337600</v>
      </c>
      <c r="D71" s="6">
        <v>100</v>
      </c>
      <c r="E71" s="6">
        <v>1</v>
      </c>
      <c r="F71" s="6">
        <v>2.36</v>
      </c>
      <c r="G71" s="6">
        <v>2029</v>
      </c>
      <c r="H71" s="6">
        <v>800</v>
      </c>
    </row>
    <row r="72" spans="1:8" x14ac:dyDescent="0.35">
      <c r="A72" s="6" t="s">
        <v>80</v>
      </c>
      <c r="B72" s="6" t="s">
        <v>81</v>
      </c>
      <c r="C72" s="6">
        <v>337600</v>
      </c>
      <c r="D72" s="6">
        <v>100</v>
      </c>
      <c r="E72" s="6">
        <v>1</v>
      </c>
      <c r="F72" s="6">
        <v>2.36</v>
      </c>
      <c r="G72" s="6">
        <v>2030</v>
      </c>
      <c r="H72" s="6">
        <v>800</v>
      </c>
    </row>
    <row r="73" spans="1:8" x14ac:dyDescent="0.35">
      <c r="A73" s="6" t="s">
        <v>80</v>
      </c>
      <c r="B73" s="6" t="s">
        <v>81</v>
      </c>
      <c r="C73" s="6">
        <v>337600</v>
      </c>
      <c r="D73" s="6">
        <v>100</v>
      </c>
      <c r="E73" s="6">
        <v>1</v>
      </c>
      <c r="F73" s="6">
        <v>2.36</v>
      </c>
      <c r="G73" s="6">
        <v>2031</v>
      </c>
      <c r="H73" s="6">
        <v>800</v>
      </c>
    </row>
    <row r="74" spans="1:8" x14ac:dyDescent="0.35">
      <c r="A74" s="6" t="s">
        <v>156</v>
      </c>
      <c r="B74" s="6" t="s">
        <v>157</v>
      </c>
      <c r="C74" s="6">
        <v>97520</v>
      </c>
      <c r="D74" s="6">
        <v>100</v>
      </c>
      <c r="E74" s="6">
        <v>1.73</v>
      </c>
      <c r="F74" s="6">
        <v>1.01</v>
      </c>
      <c r="G74" s="6">
        <v>2026</v>
      </c>
      <c r="H74" s="6">
        <v>0</v>
      </c>
    </row>
    <row r="75" spans="1:8" x14ac:dyDescent="0.35">
      <c r="A75" s="6" t="s">
        <v>156</v>
      </c>
      <c r="B75" s="6" t="s">
        <v>157</v>
      </c>
      <c r="C75" s="6">
        <v>97520</v>
      </c>
      <c r="D75" s="6">
        <v>100</v>
      </c>
      <c r="E75" s="6">
        <v>1.73</v>
      </c>
      <c r="F75" s="6">
        <v>1.01</v>
      </c>
      <c r="G75" s="6">
        <v>2027</v>
      </c>
    </row>
    <row r="76" spans="1:8" x14ac:dyDescent="0.35">
      <c r="A76" s="6" t="s">
        <v>156</v>
      </c>
      <c r="B76" s="6" t="s">
        <v>157</v>
      </c>
      <c r="C76" s="6">
        <v>97520</v>
      </c>
      <c r="D76" s="6">
        <v>100</v>
      </c>
      <c r="E76" s="6">
        <v>1.73</v>
      </c>
      <c r="F76" s="6">
        <v>1.01</v>
      </c>
      <c r="G76" s="6">
        <v>2028</v>
      </c>
      <c r="H76" s="6">
        <v>1433.92</v>
      </c>
    </row>
    <row r="77" spans="1:8" x14ac:dyDescent="0.35">
      <c r="A77" s="6" t="s">
        <v>156</v>
      </c>
      <c r="B77" s="6" t="s">
        <v>157</v>
      </c>
      <c r="C77" s="6">
        <v>97520</v>
      </c>
      <c r="D77" s="6">
        <v>100</v>
      </c>
      <c r="E77" s="6">
        <v>1.73</v>
      </c>
      <c r="F77" s="6">
        <v>1.01</v>
      </c>
      <c r="G77" s="6">
        <v>2029</v>
      </c>
      <c r="H77" s="6">
        <v>1433.92</v>
      </c>
    </row>
    <row r="78" spans="1:8" x14ac:dyDescent="0.35">
      <c r="A78" s="6" t="s">
        <v>156</v>
      </c>
      <c r="B78" s="6" t="s">
        <v>157</v>
      </c>
      <c r="C78" s="6">
        <v>97520</v>
      </c>
      <c r="D78" s="6">
        <v>100</v>
      </c>
      <c r="E78" s="6">
        <v>1.73</v>
      </c>
      <c r="F78" s="6">
        <v>1.01</v>
      </c>
      <c r="G78" s="6">
        <v>2030</v>
      </c>
    </row>
    <row r="79" spans="1:8" x14ac:dyDescent="0.35">
      <c r="A79" s="6" t="s">
        <v>156</v>
      </c>
      <c r="B79" s="6" t="s">
        <v>157</v>
      </c>
      <c r="C79" s="6">
        <v>97520</v>
      </c>
      <c r="D79" s="6">
        <v>100</v>
      </c>
      <c r="E79" s="6">
        <v>1.73</v>
      </c>
      <c r="F79" s="6">
        <v>1.01</v>
      </c>
      <c r="G79" s="6">
        <v>2031</v>
      </c>
    </row>
    <row r="80" spans="1:8" x14ac:dyDescent="0.35">
      <c r="A80" s="6" t="s">
        <v>82</v>
      </c>
      <c r="B80" s="6" t="s">
        <v>83</v>
      </c>
      <c r="C80" s="6">
        <v>270467</v>
      </c>
      <c r="D80" s="6">
        <v>100</v>
      </c>
      <c r="E80" s="6">
        <v>1</v>
      </c>
      <c r="F80" s="6">
        <v>2</v>
      </c>
      <c r="G80" s="6">
        <v>2026</v>
      </c>
      <c r="H80" s="6">
        <v>0</v>
      </c>
    </row>
    <row r="81" spans="1:8" x14ac:dyDescent="0.35">
      <c r="A81" s="6" t="s">
        <v>82</v>
      </c>
      <c r="B81" s="6" t="s">
        <v>83</v>
      </c>
      <c r="C81" s="6">
        <v>270467</v>
      </c>
      <c r="D81" s="6">
        <v>100</v>
      </c>
      <c r="E81" s="6">
        <v>1</v>
      </c>
      <c r="F81" s="6">
        <v>2</v>
      </c>
      <c r="G81" s="6">
        <v>2027</v>
      </c>
    </row>
    <row r="82" spans="1:8" x14ac:dyDescent="0.35">
      <c r="A82" s="6" t="s">
        <v>82</v>
      </c>
      <c r="B82" s="6" t="s">
        <v>83</v>
      </c>
      <c r="C82" s="6">
        <v>270467</v>
      </c>
      <c r="D82" s="6">
        <v>100</v>
      </c>
      <c r="E82" s="6">
        <v>1</v>
      </c>
      <c r="F82" s="6">
        <v>2</v>
      </c>
      <c r="G82" s="6">
        <v>2028</v>
      </c>
      <c r="H82" s="6">
        <v>800</v>
      </c>
    </row>
    <row r="83" spans="1:8" x14ac:dyDescent="0.35">
      <c r="A83" s="6" t="s">
        <v>82</v>
      </c>
      <c r="B83" s="6" t="s">
        <v>83</v>
      </c>
      <c r="C83" s="6">
        <v>270467</v>
      </c>
      <c r="D83" s="6">
        <v>100</v>
      </c>
      <c r="E83" s="6">
        <v>1</v>
      </c>
      <c r="F83" s="6">
        <v>2</v>
      </c>
      <c r="G83" s="6">
        <v>2029</v>
      </c>
      <c r="H83" s="6">
        <v>800</v>
      </c>
    </row>
    <row r="84" spans="1:8" x14ac:dyDescent="0.35">
      <c r="A84" s="6" t="s">
        <v>82</v>
      </c>
      <c r="B84" s="6" t="s">
        <v>83</v>
      </c>
      <c r="C84" s="6">
        <v>270467</v>
      </c>
      <c r="D84" s="6">
        <v>100</v>
      </c>
      <c r="E84" s="6">
        <v>1</v>
      </c>
      <c r="F84" s="6">
        <v>2</v>
      </c>
      <c r="G84" s="6">
        <v>2030</v>
      </c>
      <c r="H84" s="6">
        <v>800</v>
      </c>
    </row>
    <row r="85" spans="1:8" x14ac:dyDescent="0.35">
      <c r="A85" s="6" t="s">
        <v>82</v>
      </c>
      <c r="B85" s="6" t="s">
        <v>83</v>
      </c>
      <c r="C85" s="6">
        <v>270467</v>
      </c>
      <c r="D85" s="6">
        <v>100</v>
      </c>
      <c r="E85" s="6">
        <v>1</v>
      </c>
      <c r="F85" s="6">
        <v>2</v>
      </c>
      <c r="G85" s="6">
        <v>2031</v>
      </c>
      <c r="H85" s="6">
        <v>800</v>
      </c>
    </row>
    <row r="86" spans="1:8" x14ac:dyDescent="0.35">
      <c r="A86" s="6" t="s">
        <v>186</v>
      </c>
      <c r="B86" s="6" t="s">
        <v>187</v>
      </c>
      <c r="C86" s="6">
        <v>37480</v>
      </c>
      <c r="D86" s="6">
        <v>100</v>
      </c>
      <c r="E86" s="6">
        <v>1</v>
      </c>
      <c r="F86" s="6">
        <v>1.47</v>
      </c>
      <c r="G86" s="6">
        <v>2026</v>
      </c>
      <c r="H86" s="6">
        <v>1120</v>
      </c>
    </row>
    <row r="87" spans="1:8" x14ac:dyDescent="0.35">
      <c r="A87" s="6" t="s">
        <v>186</v>
      </c>
      <c r="B87" s="6" t="s">
        <v>187</v>
      </c>
      <c r="C87" s="6">
        <v>37480</v>
      </c>
      <c r="D87" s="6">
        <v>100</v>
      </c>
      <c r="E87" s="6">
        <v>1</v>
      </c>
      <c r="F87" s="6">
        <v>1.47</v>
      </c>
      <c r="G87" s="6">
        <v>2027</v>
      </c>
      <c r="H87" s="6">
        <v>1120</v>
      </c>
    </row>
    <row r="88" spans="1:8" x14ac:dyDescent="0.35">
      <c r="A88" s="6" t="s">
        <v>186</v>
      </c>
      <c r="B88" s="6" t="s">
        <v>187</v>
      </c>
      <c r="C88" s="6">
        <v>37480</v>
      </c>
      <c r="D88" s="6">
        <v>100</v>
      </c>
      <c r="E88" s="6">
        <v>1</v>
      </c>
      <c r="F88" s="6">
        <v>1.47</v>
      </c>
      <c r="G88" s="6">
        <v>2028</v>
      </c>
      <c r="H88" s="6">
        <v>1120</v>
      </c>
    </row>
    <row r="89" spans="1:8" x14ac:dyDescent="0.35">
      <c r="A89" s="6" t="s">
        <v>186</v>
      </c>
      <c r="B89" s="6" t="s">
        <v>187</v>
      </c>
      <c r="C89" s="6">
        <v>37480</v>
      </c>
      <c r="D89" s="6">
        <v>100</v>
      </c>
      <c r="E89" s="6">
        <v>1</v>
      </c>
      <c r="F89" s="6">
        <v>1.47</v>
      </c>
      <c r="G89" s="6">
        <v>2029</v>
      </c>
      <c r="H89" s="6">
        <v>1120</v>
      </c>
    </row>
    <row r="90" spans="1:8" x14ac:dyDescent="0.35">
      <c r="A90" s="6" t="s">
        <v>186</v>
      </c>
      <c r="B90" s="6" t="s">
        <v>187</v>
      </c>
      <c r="C90" s="6">
        <v>37480</v>
      </c>
      <c r="D90" s="6">
        <v>100</v>
      </c>
      <c r="E90" s="6">
        <v>1</v>
      </c>
      <c r="F90" s="6">
        <v>1.47</v>
      </c>
      <c r="G90" s="6">
        <v>2030</v>
      </c>
      <c r="H90" s="6">
        <v>1120</v>
      </c>
    </row>
    <row r="91" spans="1:8" x14ac:dyDescent="0.35">
      <c r="A91" s="6" t="s">
        <v>186</v>
      </c>
      <c r="B91" s="6" t="s">
        <v>187</v>
      </c>
      <c r="C91" s="6">
        <v>37480</v>
      </c>
      <c r="D91" s="6">
        <v>100</v>
      </c>
      <c r="E91" s="6">
        <v>1</v>
      </c>
      <c r="F91" s="6">
        <v>1.47</v>
      </c>
      <c r="G91" s="6">
        <v>2031</v>
      </c>
      <c r="H91" s="6">
        <v>1120</v>
      </c>
    </row>
    <row r="92" spans="1:8" x14ac:dyDescent="0.35">
      <c r="A92" s="6" t="s">
        <v>100</v>
      </c>
      <c r="B92" s="6" t="s">
        <v>101</v>
      </c>
      <c r="C92" s="6">
        <v>51676</v>
      </c>
      <c r="D92" s="6">
        <v>100</v>
      </c>
      <c r="E92" s="6">
        <v>1</v>
      </c>
      <c r="F92" s="6">
        <v>1</v>
      </c>
      <c r="G92" s="6">
        <v>2026</v>
      </c>
    </row>
    <row r="93" spans="1:8" x14ac:dyDescent="0.35">
      <c r="A93" s="6" t="s">
        <v>100</v>
      </c>
      <c r="B93" s="6" t="s">
        <v>101</v>
      </c>
      <c r="C93" s="6">
        <v>51676</v>
      </c>
      <c r="D93" s="6">
        <v>100</v>
      </c>
      <c r="E93" s="6">
        <v>1</v>
      </c>
      <c r="F93" s="6">
        <v>1</v>
      </c>
      <c r="G93" s="6">
        <v>2027</v>
      </c>
    </row>
    <row r="94" spans="1:8" x14ac:dyDescent="0.35">
      <c r="A94" s="6" t="s">
        <v>100</v>
      </c>
      <c r="B94" s="6" t="s">
        <v>101</v>
      </c>
      <c r="C94" s="6">
        <v>51676</v>
      </c>
      <c r="D94" s="6">
        <v>100</v>
      </c>
      <c r="E94" s="6">
        <v>1</v>
      </c>
      <c r="F94" s="6">
        <v>1</v>
      </c>
      <c r="G94" s="6">
        <v>2028</v>
      </c>
      <c r="H94" s="6">
        <v>1433.92</v>
      </c>
    </row>
    <row r="95" spans="1:8" x14ac:dyDescent="0.35">
      <c r="A95" s="6" t="s">
        <v>100</v>
      </c>
      <c r="B95" s="6" t="s">
        <v>101</v>
      </c>
      <c r="C95" s="6">
        <v>51676</v>
      </c>
      <c r="D95" s="6">
        <v>100</v>
      </c>
      <c r="E95" s="6">
        <v>1</v>
      </c>
      <c r="F95" s="6">
        <v>1</v>
      </c>
      <c r="G95" s="6">
        <v>2029</v>
      </c>
      <c r="H95" s="6">
        <v>1433.92</v>
      </c>
    </row>
    <row r="96" spans="1:8" x14ac:dyDescent="0.35">
      <c r="A96" s="6" t="s">
        <v>100</v>
      </c>
      <c r="B96" s="6" t="s">
        <v>101</v>
      </c>
      <c r="C96" s="6">
        <v>51676</v>
      </c>
      <c r="D96" s="6">
        <v>100</v>
      </c>
      <c r="E96" s="6">
        <v>1</v>
      </c>
      <c r="F96" s="6">
        <v>1</v>
      </c>
      <c r="G96" s="6">
        <v>2030</v>
      </c>
      <c r="H96" s="6">
        <v>1433.92</v>
      </c>
    </row>
    <row r="97" spans="1:8" x14ac:dyDescent="0.35">
      <c r="A97" s="6" t="s">
        <v>100</v>
      </c>
      <c r="B97" s="6" t="s">
        <v>101</v>
      </c>
      <c r="C97" s="6">
        <v>51676</v>
      </c>
      <c r="D97" s="6">
        <v>100</v>
      </c>
      <c r="E97" s="6">
        <v>1</v>
      </c>
      <c r="F97" s="6">
        <v>1</v>
      </c>
      <c r="G97" s="6">
        <v>2031</v>
      </c>
      <c r="H97" s="6">
        <v>1433.92</v>
      </c>
    </row>
    <row r="98" spans="1:8" x14ac:dyDescent="0.35">
      <c r="A98" s="6" t="s">
        <v>106</v>
      </c>
      <c r="B98" s="6" t="s">
        <v>107</v>
      </c>
      <c r="C98" s="6">
        <v>51676</v>
      </c>
      <c r="D98" s="6">
        <v>100</v>
      </c>
      <c r="E98" s="6">
        <v>1</v>
      </c>
      <c r="F98" s="6">
        <v>1</v>
      </c>
      <c r="G98" s="6">
        <v>2026</v>
      </c>
      <c r="H98" s="6">
        <v>0</v>
      </c>
    </row>
    <row r="99" spans="1:8" x14ac:dyDescent="0.35">
      <c r="A99" s="6" t="s">
        <v>106</v>
      </c>
      <c r="B99" s="6" t="s">
        <v>107</v>
      </c>
      <c r="C99" s="6">
        <v>51676</v>
      </c>
      <c r="D99" s="6">
        <v>100</v>
      </c>
      <c r="E99" s="6">
        <v>1</v>
      </c>
      <c r="F99" s="6">
        <v>1</v>
      </c>
      <c r="G99" s="6">
        <v>2027</v>
      </c>
    </row>
    <row r="100" spans="1:8" x14ac:dyDescent="0.35">
      <c r="A100" s="6" t="s">
        <v>106</v>
      </c>
      <c r="B100" s="6" t="s">
        <v>107</v>
      </c>
      <c r="C100" s="6">
        <v>51676</v>
      </c>
      <c r="D100" s="6">
        <v>100</v>
      </c>
      <c r="E100" s="6">
        <v>1</v>
      </c>
      <c r="F100" s="6">
        <v>1</v>
      </c>
      <c r="G100" s="6">
        <v>2028</v>
      </c>
      <c r="H100" s="6">
        <v>1433.91</v>
      </c>
    </row>
    <row r="101" spans="1:8" x14ac:dyDescent="0.35">
      <c r="A101" s="6" t="s">
        <v>106</v>
      </c>
      <c r="B101" s="6" t="s">
        <v>107</v>
      </c>
      <c r="C101" s="6">
        <v>51676</v>
      </c>
      <c r="D101" s="6">
        <v>100</v>
      </c>
      <c r="E101" s="6">
        <v>1</v>
      </c>
      <c r="F101" s="6">
        <v>1</v>
      </c>
      <c r="G101" s="6">
        <v>2029</v>
      </c>
      <c r="H101" s="6">
        <v>1433.91</v>
      </c>
    </row>
    <row r="102" spans="1:8" x14ac:dyDescent="0.35">
      <c r="A102" s="6" t="s">
        <v>106</v>
      </c>
      <c r="B102" s="6" t="s">
        <v>107</v>
      </c>
      <c r="C102" s="6">
        <v>51676</v>
      </c>
      <c r="D102" s="6">
        <v>100</v>
      </c>
      <c r="E102" s="6">
        <v>1</v>
      </c>
      <c r="F102" s="6">
        <v>1</v>
      </c>
      <c r="G102" s="6">
        <v>2030</v>
      </c>
      <c r="H102" s="6">
        <v>1433.91</v>
      </c>
    </row>
    <row r="103" spans="1:8" x14ac:dyDescent="0.35">
      <c r="A103" s="6" t="s">
        <v>106</v>
      </c>
      <c r="B103" s="6" t="s">
        <v>107</v>
      </c>
      <c r="C103" s="6">
        <v>51676</v>
      </c>
      <c r="D103" s="6">
        <v>100</v>
      </c>
      <c r="E103" s="6">
        <v>1</v>
      </c>
      <c r="F103" s="6">
        <v>1</v>
      </c>
      <c r="G103" s="6">
        <v>2031</v>
      </c>
      <c r="H103" s="6">
        <v>1433.91</v>
      </c>
    </row>
    <row r="104" spans="1:8" x14ac:dyDescent="0.35">
      <c r="A104" s="6" t="s">
        <v>132</v>
      </c>
      <c r="B104" s="6" t="s">
        <v>133</v>
      </c>
      <c r="C104" s="6">
        <v>441623</v>
      </c>
      <c r="D104" s="6">
        <v>100</v>
      </c>
      <c r="E104" s="6">
        <v>2</v>
      </c>
      <c r="F104" s="6">
        <v>2.2999999999999998</v>
      </c>
      <c r="G104" s="6">
        <v>2026</v>
      </c>
      <c r="H104" s="6">
        <v>0</v>
      </c>
    </row>
    <row r="105" spans="1:8" x14ac:dyDescent="0.35">
      <c r="A105" s="6" t="s">
        <v>132</v>
      </c>
      <c r="B105" s="6" t="s">
        <v>133</v>
      </c>
      <c r="C105" s="6">
        <v>441623</v>
      </c>
      <c r="D105" s="6">
        <v>100</v>
      </c>
      <c r="E105" s="6">
        <v>2</v>
      </c>
      <c r="F105" s="6">
        <v>2.2999999999999998</v>
      </c>
      <c r="G105" s="6">
        <v>2027</v>
      </c>
    </row>
    <row r="106" spans="1:8" x14ac:dyDescent="0.35">
      <c r="A106" s="6" t="s">
        <v>132</v>
      </c>
      <c r="B106" s="6" t="s">
        <v>133</v>
      </c>
      <c r="C106" s="6">
        <v>441623</v>
      </c>
      <c r="D106" s="6">
        <v>100</v>
      </c>
      <c r="E106" s="6">
        <v>2</v>
      </c>
      <c r="F106" s="6">
        <v>2.2999999999999998</v>
      </c>
      <c r="G106" s="6">
        <v>2028</v>
      </c>
    </row>
    <row r="107" spans="1:8" x14ac:dyDescent="0.35">
      <c r="A107" s="6" t="s">
        <v>132</v>
      </c>
      <c r="B107" s="6" t="s">
        <v>133</v>
      </c>
      <c r="C107" s="6">
        <v>441623</v>
      </c>
      <c r="D107" s="6">
        <v>100</v>
      </c>
      <c r="E107" s="6">
        <v>2</v>
      </c>
      <c r="F107" s="6">
        <v>2.2999999999999998</v>
      </c>
      <c r="G107" s="6">
        <v>2029</v>
      </c>
      <c r="H107" s="6">
        <v>1353.57</v>
      </c>
    </row>
    <row r="108" spans="1:8" x14ac:dyDescent="0.35">
      <c r="A108" s="6" t="s">
        <v>132</v>
      </c>
      <c r="B108" s="6" t="s">
        <v>133</v>
      </c>
      <c r="C108" s="6">
        <v>441623</v>
      </c>
      <c r="D108" s="6">
        <v>100</v>
      </c>
      <c r="E108" s="6">
        <v>2</v>
      </c>
      <c r="F108" s="6">
        <v>2.2999999999999998</v>
      </c>
      <c r="G108" s="6">
        <v>2030</v>
      </c>
      <c r="H108" s="6">
        <v>1353.57</v>
      </c>
    </row>
    <row r="109" spans="1:8" x14ac:dyDescent="0.35">
      <c r="A109" s="6" t="s">
        <v>132</v>
      </c>
      <c r="B109" s="6" t="s">
        <v>133</v>
      </c>
      <c r="C109" s="6">
        <v>441623</v>
      </c>
      <c r="D109" s="6">
        <v>100</v>
      </c>
      <c r="E109" s="6">
        <v>2</v>
      </c>
      <c r="F109" s="6">
        <v>2.2999999999999998</v>
      </c>
      <c r="G109" s="6">
        <v>2031</v>
      </c>
      <c r="H109" s="6">
        <v>1353.57</v>
      </c>
    </row>
    <row r="110" spans="1:8" x14ac:dyDescent="0.35">
      <c r="A110" s="6" t="s">
        <v>134</v>
      </c>
      <c r="B110" s="6" t="s">
        <v>135</v>
      </c>
      <c r="C110" s="6">
        <v>441623</v>
      </c>
      <c r="D110" s="6">
        <v>100</v>
      </c>
      <c r="E110" s="6">
        <v>2</v>
      </c>
      <c r="F110" s="6">
        <v>2.2999999999999998</v>
      </c>
      <c r="G110" s="6">
        <v>2026</v>
      </c>
    </row>
    <row r="111" spans="1:8" x14ac:dyDescent="0.35">
      <c r="A111" s="6" t="s">
        <v>134</v>
      </c>
      <c r="B111" s="6" t="s">
        <v>135</v>
      </c>
      <c r="C111" s="6">
        <v>441623</v>
      </c>
      <c r="D111" s="6">
        <v>100</v>
      </c>
      <c r="E111" s="6">
        <v>2</v>
      </c>
      <c r="F111" s="6">
        <v>2.2999999999999998</v>
      </c>
      <c r="G111" s="6">
        <v>2027</v>
      </c>
    </row>
    <row r="112" spans="1:8" x14ac:dyDescent="0.35">
      <c r="A112" s="6" t="s">
        <v>134</v>
      </c>
      <c r="B112" s="6" t="s">
        <v>135</v>
      </c>
      <c r="C112" s="6">
        <v>441623</v>
      </c>
      <c r="D112" s="6">
        <v>100</v>
      </c>
      <c r="E112" s="6">
        <v>2</v>
      </c>
      <c r="F112" s="6">
        <v>2.2999999999999998</v>
      </c>
      <c r="G112" s="6">
        <v>2028</v>
      </c>
    </row>
    <row r="113" spans="1:8" x14ac:dyDescent="0.35">
      <c r="A113" s="6" t="s">
        <v>134</v>
      </c>
      <c r="B113" s="6" t="s">
        <v>135</v>
      </c>
      <c r="C113" s="6">
        <v>441623</v>
      </c>
      <c r="D113" s="6">
        <v>100</v>
      </c>
      <c r="E113" s="6">
        <v>2</v>
      </c>
      <c r="F113" s="6">
        <v>2.2999999999999998</v>
      </c>
      <c r="G113" s="6">
        <v>2029</v>
      </c>
      <c r="H113" s="6">
        <v>1353.57</v>
      </c>
    </row>
    <row r="114" spans="1:8" x14ac:dyDescent="0.35">
      <c r="A114" s="6" t="s">
        <v>134</v>
      </c>
      <c r="B114" s="6" t="s">
        <v>135</v>
      </c>
      <c r="C114" s="6">
        <v>441623</v>
      </c>
      <c r="D114" s="6">
        <v>100</v>
      </c>
      <c r="E114" s="6">
        <v>2</v>
      </c>
      <c r="F114" s="6">
        <v>2.2999999999999998</v>
      </c>
      <c r="G114" s="6">
        <v>2030</v>
      </c>
      <c r="H114" s="6">
        <v>1353.57</v>
      </c>
    </row>
    <row r="115" spans="1:8" x14ac:dyDescent="0.35">
      <c r="A115" s="6" t="s">
        <v>134</v>
      </c>
      <c r="B115" s="6" t="s">
        <v>135</v>
      </c>
      <c r="C115" s="6">
        <v>441623</v>
      </c>
      <c r="D115" s="6">
        <v>100</v>
      </c>
      <c r="E115" s="6">
        <v>2</v>
      </c>
      <c r="F115" s="6">
        <v>2.2999999999999998</v>
      </c>
      <c r="G115" s="6">
        <v>2031</v>
      </c>
      <c r="H115" s="6">
        <v>1353.57</v>
      </c>
    </row>
    <row r="116" spans="1:8" x14ac:dyDescent="0.35">
      <c r="A116" s="6" t="s">
        <v>164</v>
      </c>
      <c r="B116" s="6" t="s">
        <v>165</v>
      </c>
      <c r="C116" s="6">
        <v>50001</v>
      </c>
      <c r="D116" s="6">
        <v>100</v>
      </c>
      <c r="E116" s="6">
        <v>2</v>
      </c>
      <c r="F116" s="6">
        <v>2</v>
      </c>
      <c r="G116" s="6">
        <v>2026</v>
      </c>
      <c r="H116" s="6">
        <v>0</v>
      </c>
    </row>
    <row r="117" spans="1:8" x14ac:dyDescent="0.35">
      <c r="A117" s="6" t="s">
        <v>164</v>
      </c>
      <c r="B117" s="6" t="s">
        <v>165</v>
      </c>
      <c r="C117" s="6">
        <v>50001</v>
      </c>
      <c r="D117" s="6">
        <v>100</v>
      </c>
      <c r="E117" s="6">
        <v>2</v>
      </c>
      <c r="F117" s="6">
        <v>2</v>
      </c>
      <c r="G117" s="6">
        <v>2027</v>
      </c>
      <c r="H117" s="6">
        <v>1433.82</v>
      </c>
    </row>
    <row r="118" spans="1:8" x14ac:dyDescent="0.35">
      <c r="A118" s="6" t="s">
        <v>164</v>
      </c>
      <c r="B118" s="6" t="s">
        <v>165</v>
      </c>
      <c r="C118" s="6">
        <v>50001</v>
      </c>
      <c r="D118" s="6">
        <v>100</v>
      </c>
      <c r="E118" s="6">
        <v>2</v>
      </c>
      <c r="F118" s="6">
        <v>2</v>
      </c>
      <c r="G118" s="6">
        <v>2028</v>
      </c>
      <c r="H118" s="6">
        <v>1433.82</v>
      </c>
    </row>
    <row r="119" spans="1:8" x14ac:dyDescent="0.35">
      <c r="A119" s="6" t="s">
        <v>164</v>
      </c>
      <c r="B119" s="6" t="s">
        <v>165</v>
      </c>
      <c r="C119" s="6">
        <v>50001</v>
      </c>
      <c r="D119" s="6">
        <v>100</v>
      </c>
      <c r="E119" s="6">
        <v>2</v>
      </c>
      <c r="F119" s="6">
        <v>2</v>
      </c>
      <c r="G119" s="6">
        <v>2029</v>
      </c>
      <c r="H119" s="6">
        <v>1433.82</v>
      </c>
    </row>
    <row r="120" spans="1:8" x14ac:dyDescent="0.35">
      <c r="A120" s="6" t="s">
        <v>164</v>
      </c>
      <c r="B120" s="6" t="s">
        <v>165</v>
      </c>
      <c r="C120" s="6">
        <v>50001</v>
      </c>
      <c r="D120" s="6">
        <v>100</v>
      </c>
      <c r="E120" s="6">
        <v>2</v>
      </c>
      <c r="F120" s="6">
        <v>2</v>
      </c>
      <c r="G120" s="6">
        <v>2030</v>
      </c>
      <c r="H120" s="6">
        <v>1433.82</v>
      </c>
    </row>
    <row r="121" spans="1:8" x14ac:dyDescent="0.35">
      <c r="A121" s="6" t="s">
        <v>164</v>
      </c>
      <c r="B121" s="6" t="s">
        <v>165</v>
      </c>
      <c r="C121" s="6">
        <v>50001</v>
      </c>
      <c r="D121" s="6">
        <v>100</v>
      </c>
      <c r="E121" s="6">
        <v>2</v>
      </c>
      <c r="F121" s="6">
        <v>2</v>
      </c>
      <c r="G121" s="6">
        <v>2031</v>
      </c>
      <c r="H121" s="6">
        <v>1433.82</v>
      </c>
    </row>
    <row r="122" spans="1:8" x14ac:dyDescent="0.35">
      <c r="A122" s="6" t="s">
        <v>170</v>
      </c>
      <c r="B122" s="6" t="s">
        <v>171</v>
      </c>
      <c r="C122" s="6">
        <v>291018</v>
      </c>
      <c r="D122" s="6">
        <v>100</v>
      </c>
      <c r="E122" s="6">
        <v>1</v>
      </c>
      <c r="F122" s="6">
        <v>1</v>
      </c>
      <c r="G122" s="6">
        <v>2026</v>
      </c>
      <c r="H122" s="6">
        <v>0</v>
      </c>
    </row>
    <row r="123" spans="1:8" x14ac:dyDescent="0.35">
      <c r="A123" s="6" t="s">
        <v>170</v>
      </c>
      <c r="B123" s="6" t="s">
        <v>171</v>
      </c>
      <c r="C123" s="6">
        <v>291018</v>
      </c>
      <c r="D123" s="6">
        <v>100</v>
      </c>
      <c r="E123" s="6">
        <v>1</v>
      </c>
      <c r="F123" s="6">
        <v>1</v>
      </c>
      <c r="G123" s="6">
        <v>2027</v>
      </c>
    </row>
    <row r="124" spans="1:8" x14ac:dyDescent="0.35">
      <c r="A124" s="6" t="s">
        <v>170</v>
      </c>
      <c r="B124" s="6" t="s">
        <v>171</v>
      </c>
      <c r="C124" s="6">
        <v>291018</v>
      </c>
      <c r="D124" s="6">
        <v>100</v>
      </c>
      <c r="E124" s="6">
        <v>1</v>
      </c>
      <c r="F124" s="6">
        <v>1</v>
      </c>
      <c r="G124" s="6">
        <v>2028</v>
      </c>
      <c r="H124" s="6">
        <v>1433</v>
      </c>
    </row>
    <row r="125" spans="1:8" x14ac:dyDescent="0.35">
      <c r="A125" s="6" t="s">
        <v>170</v>
      </c>
      <c r="B125" s="6" t="s">
        <v>171</v>
      </c>
      <c r="C125" s="6">
        <v>291018</v>
      </c>
      <c r="D125" s="6">
        <v>100</v>
      </c>
      <c r="E125" s="6">
        <v>1</v>
      </c>
      <c r="F125" s="6">
        <v>1</v>
      </c>
      <c r="G125" s="6">
        <v>2029</v>
      </c>
      <c r="H125" s="6">
        <v>1433</v>
      </c>
    </row>
    <row r="126" spans="1:8" x14ac:dyDescent="0.35">
      <c r="A126" s="6" t="s">
        <v>170</v>
      </c>
      <c r="B126" s="6" t="s">
        <v>171</v>
      </c>
      <c r="C126" s="6">
        <v>291018</v>
      </c>
      <c r="D126" s="6">
        <v>100</v>
      </c>
      <c r="E126" s="6">
        <v>1</v>
      </c>
      <c r="F126" s="6">
        <v>1</v>
      </c>
      <c r="G126" s="6">
        <v>2030</v>
      </c>
      <c r="H126" s="6">
        <v>1433</v>
      </c>
    </row>
    <row r="127" spans="1:8" x14ac:dyDescent="0.35">
      <c r="A127" s="6" t="s">
        <v>170</v>
      </c>
      <c r="B127" s="6" t="s">
        <v>171</v>
      </c>
      <c r="C127" s="6">
        <v>291018</v>
      </c>
      <c r="D127" s="6">
        <v>100</v>
      </c>
      <c r="E127" s="6">
        <v>1</v>
      </c>
      <c r="F127" s="6">
        <v>1</v>
      </c>
      <c r="G127" s="6">
        <v>2031</v>
      </c>
      <c r="H127" s="6">
        <v>1433</v>
      </c>
    </row>
    <row r="128" spans="1:8" x14ac:dyDescent="0.35">
      <c r="A128" s="6" t="s">
        <v>21</v>
      </c>
      <c r="B128" s="6" t="s">
        <v>3</v>
      </c>
      <c r="C128" s="6">
        <v>250000</v>
      </c>
      <c r="D128" s="6">
        <v>100</v>
      </c>
      <c r="E128" s="6">
        <v>1.5</v>
      </c>
      <c r="F128" s="6">
        <v>1.5</v>
      </c>
      <c r="G128" s="6">
        <v>2026</v>
      </c>
      <c r="H128" s="6">
        <v>0</v>
      </c>
    </row>
    <row r="129" spans="1:8" x14ac:dyDescent="0.35">
      <c r="A129" s="6" t="s">
        <v>21</v>
      </c>
      <c r="B129" s="6" t="s">
        <v>3</v>
      </c>
      <c r="C129" s="6">
        <v>250000</v>
      </c>
      <c r="D129" s="6">
        <v>100</v>
      </c>
      <c r="E129" s="6">
        <v>1.5</v>
      </c>
      <c r="F129" s="6">
        <v>1.5</v>
      </c>
      <c r="G129" s="6">
        <v>2027</v>
      </c>
    </row>
    <row r="130" spans="1:8" x14ac:dyDescent="0.35">
      <c r="A130" s="6" t="s">
        <v>21</v>
      </c>
      <c r="B130" s="6" t="s">
        <v>3</v>
      </c>
      <c r="C130" s="6">
        <v>250000</v>
      </c>
      <c r="D130" s="6">
        <v>100</v>
      </c>
      <c r="E130" s="6">
        <v>1.5</v>
      </c>
      <c r="F130" s="6">
        <v>1.5</v>
      </c>
      <c r="G130" s="6">
        <v>2028</v>
      </c>
      <c r="H130" s="6">
        <v>1433.9</v>
      </c>
    </row>
    <row r="131" spans="1:8" x14ac:dyDescent="0.35">
      <c r="A131" s="6" t="s">
        <v>21</v>
      </c>
      <c r="B131" s="6" t="s">
        <v>3</v>
      </c>
      <c r="C131" s="6">
        <v>250000</v>
      </c>
      <c r="D131" s="6">
        <v>100</v>
      </c>
      <c r="E131" s="6">
        <v>1.5</v>
      </c>
      <c r="F131" s="6">
        <v>1.5</v>
      </c>
      <c r="G131" s="6">
        <v>2029</v>
      </c>
      <c r="H131" s="6">
        <v>1433.9</v>
      </c>
    </row>
    <row r="132" spans="1:8" x14ac:dyDescent="0.35">
      <c r="A132" s="6" t="s">
        <v>21</v>
      </c>
      <c r="B132" s="6" t="s">
        <v>3</v>
      </c>
      <c r="C132" s="6">
        <v>250000</v>
      </c>
      <c r="D132" s="6">
        <v>100</v>
      </c>
      <c r="E132" s="6">
        <v>1.5</v>
      </c>
      <c r="F132" s="6">
        <v>1.5</v>
      </c>
      <c r="G132" s="6">
        <v>2030</v>
      </c>
      <c r="H132" s="6">
        <v>1433.9</v>
      </c>
    </row>
    <row r="133" spans="1:8" x14ac:dyDescent="0.35">
      <c r="A133" s="6" t="s">
        <v>21</v>
      </c>
      <c r="B133" s="6" t="s">
        <v>3</v>
      </c>
      <c r="C133" s="6">
        <v>250000</v>
      </c>
      <c r="D133" s="6">
        <v>100</v>
      </c>
      <c r="E133" s="6">
        <v>1.5</v>
      </c>
      <c r="F133" s="6">
        <v>1.5</v>
      </c>
      <c r="G133" s="6">
        <v>2031</v>
      </c>
      <c r="H133" s="6">
        <v>1433.9</v>
      </c>
    </row>
    <row r="134" spans="1:8" x14ac:dyDescent="0.35">
      <c r="A134" s="6" t="s">
        <v>168</v>
      </c>
      <c r="B134" s="6" t="s">
        <v>169</v>
      </c>
      <c r="C134" s="6">
        <v>900000</v>
      </c>
      <c r="D134" s="6">
        <v>100</v>
      </c>
      <c r="E134" s="6">
        <v>3.64</v>
      </c>
      <c r="F134" s="6">
        <v>3.35</v>
      </c>
      <c r="G134" s="6">
        <v>2026</v>
      </c>
      <c r="H134" s="6">
        <v>929.01</v>
      </c>
    </row>
    <row r="135" spans="1:8" x14ac:dyDescent="0.35">
      <c r="A135" s="6" t="s">
        <v>168</v>
      </c>
      <c r="B135" s="6" t="s">
        <v>169</v>
      </c>
      <c r="C135" s="6">
        <v>900000</v>
      </c>
      <c r="D135" s="6">
        <v>100</v>
      </c>
      <c r="E135" s="6">
        <v>3.64</v>
      </c>
      <c r="F135" s="6">
        <v>3.35</v>
      </c>
      <c r="G135" s="6">
        <v>2027</v>
      </c>
      <c r="H135" s="6">
        <v>925.74</v>
      </c>
    </row>
    <row r="136" spans="1:8" x14ac:dyDescent="0.35">
      <c r="A136" s="6" t="s">
        <v>168</v>
      </c>
      <c r="B136" s="6" t="s">
        <v>169</v>
      </c>
      <c r="C136" s="6">
        <v>900000</v>
      </c>
      <c r="D136" s="6">
        <v>100</v>
      </c>
      <c r="E136" s="6">
        <v>3.64</v>
      </c>
      <c r="F136" s="6">
        <v>3.35</v>
      </c>
      <c r="G136" s="6">
        <v>2028</v>
      </c>
      <c r="H136" s="6">
        <v>927.36</v>
      </c>
    </row>
    <row r="137" spans="1:8" x14ac:dyDescent="0.35">
      <c r="A137" s="6" t="s">
        <v>168</v>
      </c>
      <c r="B137" s="6" t="s">
        <v>169</v>
      </c>
      <c r="C137" s="6">
        <v>900000</v>
      </c>
      <c r="D137" s="6">
        <v>100</v>
      </c>
      <c r="E137" s="6">
        <v>3.64</v>
      </c>
      <c r="F137" s="6">
        <v>3.35</v>
      </c>
      <c r="G137" s="6">
        <v>2029</v>
      </c>
      <c r="H137" s="6">
        <v>929.39</v>
      </c>
    </row>
    <row r="138" spans="1:8" x14ac:dyDescent="0.35">
      <c r="A138" s="6" t="s">
        <v>168</v>
      </c>
      <c r="B138" s="6" t="s">
        <v>169</v>
      </c>
      <c r="C138" s="6">
        <v>900000</v>
      </c>
      <c r="D138" s="6">
        <v>100</v>
      </c>
      <c r="E138" s="6">
        <v>3.64</v>
      </c>
      <c r="F138" s="6">
        <v>3.35</v>
      </c>
      <c r="G138" s="6">
        <v>2030</v>
      </c>
      <c r="H138" s="6">
        <v>931.87</v>
      </c>
    </row>
    <row r="139" spans="1:8" x14ac:dyDescent="0.35">
      <c r="A139" s="6" t="s">
        <v>168</v>
      </c>
      <c r="B139" s="6" t="s">
        <v>169</v>
      </c>
      <c r="C139" s="6">
        <v>900000</v>
      </c>
      <c r="D139" s="6">
        <v>100</v>
      </c>
      <c r="E139" s="6">
        <v>3.64</v>
      </c>
      <c r="F139" s="6">
        <v>3.35</v>
      </c>
      <c r="G139" s="6">
        <v>2031</v>
      </c>
      <c r="H139" s="6">
        <v>934.91</v>
      </c>
    </row>
    <row r="140" spans="1:8" x14ac:dyDescent="0.35">
      <c r="A140" s="6" t="s">
        <v>9</v>
      </c>
      <c r="B140" s="6" t="s">
        <v>10</v>
      </c>
      <c r="C140" s="6">
        <v>298992</v>
      </c>
      <c r="D140" s="6">
        <v>100</v>
      </c>
      <c r="E140" s="6">
        <v>1.05</v>
      </c>
      <c r="F140" s="6">
        <v>2.1</v>
      </c>
      <c r="G140" s="6">
        <v>2026</v>
      </c>
      <c r="H140" s="6">
        <v>0</v>
      </c>
    </row>
    <row r="141" spans="1:8" x14ac:dyDescent="0.35">
      <c r="A141" s="6" t="s">
        <v>9</v>
      </c>
      <c r="B141" s="6" t="s">
        <v>10</v>
      </c>
      <c r="C141" s="6">
        <v>298992</v>
      </c>
      <c r="D141" s="6">
        <v>100</v>
      </c>
      <c r="E141" s="6">
        <v>1.05</v>
      </c>
      <c r="F141" s="6">
        <v>2.1</v>
      </c>
      <c r="G141" s="6">
        <v>2027</v>
      </c>
    </row>
    <row r="142" spans="1:8" x14ac:dyDescent="0.35">
      <c r="A142" s="6" t="s">
        <v>9</v>
      </c>
      <c r="B142" s="6" t="s">
        <v>10</v>
      </c>
      <c r="C142" s="6">
        <v>298992</v>
      </c>
      <c r="D142" s="6">
        <v>100</v>
      </c>
      <c r="E142" s="6">
        <v>1.05</v>
      </c>
      <c r="F142" s="6">
        <v>2.1</v>
      </c>
      <c r="G142" s="6">
        <v>2028</v>
      </c>
      <c r="H142" s="6">
        <v>1432.92</v>
      </c>
    </row>
    <row r="143" spans="1:8" x14ac:dyDescent="0.35">
      <c r="A143" s="6" t="s">
        <v>9</v>
      </c>
      <c r="B143" s="6" t="s">
        <v>10</v>
      </c>
      <c r="C143" s="6">
        <v>298992</v>
      </c>
      <c r="D143" s="6">
        <v>100</v>
      </c>
      <c r="E143" s="6">
        <v>1.05</v>
      </c>
      <c r="F143" s="6">
        <v>2.1</v>
      </c>
      <c r="G143" s="6">
        <v>2029</v>
      </c>
      <c r="H143" s="6">
        <v>1432.92</v>
      </c>
    </row>
    <row r="144" spans="1:8" x14ac:dyDescent="0.35">
      <c r="A144" s="6" t="s">
        <v>9</v>
      </c>
      <c r="B144" s="6" t="s">
        <v>10</v>
      </c>
      <c r="C144" s="6">
        <v>298992</v>
      </c>
      <c r="D144" s="6">
        <v>100</v>
      </c>
      <c r="E144" s="6">
        <v>1.05</v>
      </c>
      <c r="F144" s="6">
        <v>2.1</v>
      </c>
      <c r="G144" s="6">
        <v>2030</v>
      </c>
      <c r="H144" s="6">
        <v>1432.92</v>
      </c>
    </row>
    <row r="145" spans="1:8" x14ac:dyDescent="0.35">
      <c r="A145" s="6" t="s">
        <v>9</v>
      </c>
      <c r="B145" s="6" t="s">
        <v>10</v>
      </c>
      <c r="C145" s="6">
        <v>298992</v>
      </c>
      <c r="D145" s="6">
        <v>100</v>
      </c>
      <c r="E145" s="6">
        <v>1.05</v>
      </c>
      <c r="F145" s="6">
        <v>2.1</v>
      </c>
      <c r="G145" s="6">
        <v>2031</v>
      </c>
      <c r="H145" s="6">
        <v>1432.92</v>
      </c>
    </row>
    <row r="146" spans="1:8" x14ac:dyDescent="0.35">
      <c r="A146" s="6" t="s">
        <v>138</v>
      </c>
      <c r="B146" s="6" t="s">
        <v>139</v>
      </c>
      <c r="C146" s="6">
        <v>297303</v>
      </c>
      <c r="D146" s="6">
        <v>100</v>
      </c>
      <c r="E146" s="6">
        <v>1.05</v>
      </c>
      <c r="F146" s="6">
        <v>2.1</v>
      </c>
      <c r="G146" s="6">
        <v>2026</v>
      </c>
      <c r="H146" s="6">
        <v>0</v>
      </c>
    </row>
    <row r="147" spans="1:8" x14ac:dyDescent="0.35">
      <c r="A147" s="6" t="s">
        <v>138</v>
      </c>
      <c r="B147" s="6" t="s">
        <v>139</v>
      </c>
      <c r="C147" s="6">
        <v>297303</v>
      </c>
      <c r="D147" s="6">
        <v>100</v>
      </c>
      <c r="E147" s="6">
        <v>1.05</v>
      </c>
      <c r="F147" s="6">
        <v>2.1</v>
      </c>
      <c r="G147" s="6">
        <v>2027</v>
      </c>
    </row>
    <row r="148" spans="1:8" x14ac:dyDescent="0.35">
      <c r="A148" s="6" t="s">
        <v>138</v>
      </c>
      <c r="B148" s="6" t="s">
        <v>139</v>
      </c>
      <c r="C148" s="6">
        <v>297303</v>
      </c>
      <c r="D148" s="6">
        <v>100</v>
      </c>
      <c r="E148" s="6">
        <v>1.05</v>
      </c>
      <c r="F148" s="6">
        <v>2.1</v>
      </c>
      <c r="G148" s="6">
        <v>2028</v>
      </c>
      <c r="H148" s="6">
        <v>1432.92</v>
      </c>
    </row>
    <row r="149" spans="1:8" x14ac:dyDescent="0.35">
      <c r="A149" s="6" t="s">
        <v>138</v>
      </c>
      <c r="B149" s="6" t="s">
        <v>139</v>
      </c>
      <c r="C149" s="6">
        <v>297303</v>
      </c>
      <c r="D149" s="6">
        <v>100</v>
      </c>
      <c r="E149" s="6">
        <v>1.05</v>
      </c>
      <c r="F149" s="6">
        <v>2.1</v>
      </c>
      <c r="G149" s="6">
        <v>2029</v>
      </c>
      <c r="H149" s="6">
        <v>1432.92</v>
      </c>
    </row>
    <row r="150" spans="1:8" x14ac:dyDescent="0.35">
      <c r="A150" s="6" t="s">
        <v>138</v>
      </c>
      <c r="B150" s="6" t="s">
        <v>139</v>
      </c>
      <c r="C150" s="6">
        <v>297303</v>
      </c>
      <c r="D150" s="6">
        <v>100</v>
      </c>
      <c r="E150" s="6">
        <v>1.05</v>
      </c>
      <c r="F150" s="6">
        <v>2.1</v>
      </c>
      <c r="G150" s="6">
        <v>2030</v>
      </c>
      <c r="H150" s="6">
        <v>1432.92</v>
      </c>
    </row>
    <row r="151" spans="1:8" x14ac:dyDescent="0.35">
      <c r="A151" s="6" t="s">
        <v>138</v>
      </c>
      <c r="B151" s="6" t="s">
        <v>139</v>
      </c>
      <c r="C151" s="6">
        <v>297303</v>
      </c>
      <c r="D151" s="6">
        <v>100</v>
      </c>
      <c r="E151" s="6">
        <v>1.05</v>
      </c>
      <c r="F151" s="6">
        <v>2.1</v>
      </c>
      <c r="G151" s="6">
        <v>2031</v>
      </c>
      <c r="H151" s="6">
        <v>1432.92</v>
      </c>
    </row>
    <row r="152" spans="1:8" x14ac:dyDescent="0.35">
      <c r="A152" s="6" t="s">
        <v>6</v>
      </c>
      <c r="B152" s="6" t="s">
        <v>7</v>
      </c>
      <c r="C152" s="6">
        <v>80000</v>
      </c>
      <c r="D152" s="6">
        <v>100</v>
      </c>
      <c r="E152" s="6">
        <v>1.05</v>
      </c>
      <c r="F152" s="6">
        <v>2.1</v>
      </c>
      <c r="G152" s="6">
        <v>2026</v>
      </c>
      <c r="H152" s="6">
        <v>0</v>
      </c>
    </row>
    <row r="153" spans="1:8" x14ac:dyDescent="0.35">
      <c r="A153" s="6" t="s">
        <v>6</v>
      </c>
      <c r="B153" s="6" t="s">
        <v>7</v>
      </c>
      <c r="C153" s="6">
        <v>80000</v>
      </c>
      <c r="D153" s="6">
        <v>100</v>
      </c>
      <c r="E153" s="6">
        <v>1.05</v>
      </c>
      <c r="F153" s="6">
        <v>2.1</v>
      </c>
      <c r="G153" s="6">
        <v>2027</v>
      </c>
    </row>
    <row r="154" spans="1:8" x14ac:dyDescent="0.35">
      <c r="A154" s="6" t="s">
        <v>6</v>
      </c>
      <c r="B154" s="6" t="s">
        <v>7</v>
      </c>
      <c r="C154" s="6">
        <v>80000</v>
      </c>
      <c r="D154" s="6">
        <v>100</v>
      </c>
      <c r="E154" s="6">
        <v>1.05</v>
      </c>
      <c r="F154" s="6">
        <v>2.1</v>
      </c>
      <c r="G154" s="6">
        <v>2028</v>
      </c>
      <c r="H154" s="6">
        <v>1432.92</v>
      </c>
    </row>
    <row r="155" spans="1:8" x14ac:dyDescent="0.35">
      <c r="A155" s="6" t="s">
        <v>6</v>
      </c>
      <c r="B155" s="6" t="s">
        <v>7</v>
      </c>
      <c r="C155" s="6">
        <v>80000</v>
      </c>
      <c r="D155" s="6">
        <v>100</v>
      </c>
      <c r="E155" s="6">
        <v>1.05</v>
      </c>
      <c r="F155" s="6">
        <v>2.1</v>
      </c>
      <c r="G155" s="6">
        <v>2029</v>
      </c>
      <c r="H155" s="6">
        <v>1432.92</v>
      </c>
    </row>
    <row r="156" spans="1:8" x14ac:dyDescent="0.35">
      <c r="A156" s="6" t="s">
        <v>6</v>
      </c>
      <c r="B156" s="6" t="s">
        <v>7</v>
      </c>
      <c r="C156" s="6">
        <v>80000</v>
      </c>
      <c r="D156" s="6">
        <v>100</v>
      </c>
      <c r="E156" s="6">
        <v>1.05</v>
      </c>
      <c r="F156" s="6">
        <v>2.1</v>
      </c>
      <c r="G156" s="6">
        <v>2030</v>
      </c>
      <c r="H156" s="6">
        <v>1432.92</v>
      </c>
    </row>
    <row r="157" spans="1:8" x14ac:dyDescent="0.35">
      <c r="A157" s="6" t="s">
        <v>6</v>
      </c>
      <c r="B157" s="6" t="s">
        <v>7</v>
      </c>
      <c r="C157" s="6">
        <v>80000</v>
      </c>
      <c r="D157" s="6">
        <v>100</v>
      </c>
      <c r="E157" s="6">
        <v>1.05</v>
      </c>
      <c r="F157" s="6">
        <v>2.1</v>
      </c>
      <c r="G157" s="6">
        <v>2031</v>
      </c>
      <c r="H157" s="6">
        <v>1432.92</v>
      </c>
    </row>
    <row r="158" spans="1:8" x14ac:dyDescent="0.35">
      <c r="A158" s="6" t="s">
        <v>158</v>
      </c>
      <c r="B158" s="6" t="s">
        <v>159</v>
      </c>
      <c r="C158" s="6">
        <v>295378</v>
      </c>
      <c r="D158" s="6">
        <v>100</v>
      </c>
      <c r="E158" s="6">
        <v>1.05</v>
      </c>
      <c r="F158" s="6">
        <v>2.1</v>
      </c>
      <c r="G158" s="6">
        <v>2026</v>
      </c>
      <c r="H158" s="6">
        <v>0</v>
      </c>
    </row>
    <row r="159" spans="1:8" x14ac:dyDescent="0.35">
      <c r="A159" s="6" t="s">
        <v>158</v>
      </c>
      <c r="B159" s="6" t="s">
        <v>159</v>
      </c>
      <c r="C159" s="6">
        <v>295378</v>
      </c>
      <c r="D159" s="6">
        <v>100</v>
      </c>
      <c r="E159" s="6">
        <v>1.05</v>
      </c>
      <c r="F159" s="6">
        <v>2.1</v>
      </c>
      <c r="G159" s="6">
        <v>2027</v>
      </c>
    </row>
    <row r="160" spans="1:8" x14ac:dyDescent="0.35">
      <c r="A160" s="6" t="s">
        <v>158</v>
      </c>
      <c r="B160" s="6" t="s">
        <v>159</v>
      </c>
      <c r="C160" s="6">
        <v>295378</v>
      </c>
      <c r="D160" s="6">
        <v>100</v>
      </c>
      <c r="E160" s="6">
        <v>1.05</v>
      </c>
      <c r="F160" s="6">
        <v>2.1</v>
      </c>
      <c r="G160" s="6">
        <v>2028</v>
      </c>
      <c r="H160" s="6">
        <v>1432.92</v>
      </c>
    </row>
    <row r="161" spans="1:8" x14ac:dyDescent="0.35">
      <c r="A161" s="6" t="s">
        <v>158</v>
      </c>
      <c r="B161" s="6" t="s">
        <v>159</v>
      </c>
      <c r="C161" s="6">
        <v>295378</v>
      </c>
      <c r="D161" s="6">
        <v>100</v>
      </c>
      <c r="E161" s="6">
        <v>1.05</v>
      </c>
      <c r="F161" s="6">
        <v>2.1</v>
      </c>
      <c r="G161" s="6">
        <v>2029</v>
      </c>
      <c r="H161" s="6">
        <v>1432.92</v>
      </c>
    </row>
    <row r="162" spans="1:8" x14ac:dyDescent="0.35">
      <c r="A162" s="6" t="s">
        <v>158</v>
      </c>
      <c r="B162" s="6" t="s">
        <v>159</v>
      </c>
      <c r="C162" s="6">
        <v>295378</v>
      </c>
      <c r="D162" s="6">
        <v>100</v>
      </c>
      <c r="E162" s="6">
        <v>1.05</v>
      </c>
      <c r="F162" s="6">
        <v>2.1</v>
      </c>
      <c r="G162" s="6">
        <v>2030</v>
      </c>
      <c r="H162" s="6">
        <v>1432.92</v>
      </c>
    </row>
    <row r="163" spans="1:8" x14ac:dyDescent="0.35">
      <c r="A163" s="6" t="s">
        <v>158</v>
      </c>
      <c r="B163" s="6" t="s">
        <v>159</v>
      </c>
      <c r="C163" s="6">
        <v>295378</v>
      </c>
      <c r="D163" s="6">
        <v>100</v>
      </c>
      <c r="E163" s="6">
        <v>1.05</v>
      </c>
      <c r="F163" s="6">
        <v>2.1</v>
      </c>
      <c r="G163" s="6">
        <v>2031</v>
      </c>
      <c r="H163" s="6">
        <v>1432.92</v>
      </c>
    </row>
    <row r="164" spans="1:8" x14ac:dyDescent="0.35">
      <c r="A164" s="6" t="s">
        <v>112</v>
      </c>
      <c r="B164" s="6" t="s">
        <v>113</v>
      </c>
      <c r="C164" s="6">
        <v>298992</v>
      </c>
      <c r="D164" s="6">
        <v>100</v>
      </c>
      <c r="E164" s="6">
        <v>1.05</v>
      </c>
      <c r="F164" s="6">
        <v>2.1</v>
      </c>
      <c r="G164" s="6">
        <v>2026</v>
      </c>
      <c r="H164" s="6">
        <v>0</v>
      </c>
    </row>
    <row r="165" spans="1:8" x14ac:dyDescent="0.35">
      <c r="A165" s="6" t="s">
        <v>112</v>
      </c>
      <c r="B165" s="6" t="s">
        <v>113</v>
      </c>
      <c r="C165" s="6">
        <v>298992</v>
      </c>
      <c r="D165" s="6">
        <v>100</v>
      </c>
      <c r="E165" s="6">
        <v>1.05</v>
      </c>
      <c r="F165" s="6">
        <v>2.1</v>
      </c>
      <c r="G165" s="6">
        <v>2027</v>
      </c>
    </row>
    <row r="166" spans="1:8" x14ac:dyDescent="0.35">
      <c r="A166" s="6" t="s">
        <v>112</v>
      </c>
      <c r="B166" s="6" t="s">
        <v>113</v>
      </c>
      <c r="C166" s="6">
        <v>298992</v>
      </c>
      <c r="D166" s="6">
        <v>100</v>
      </c>
      <c r="E166" s="6">
        <v>1.05</v>
      </c>
      <c r="F166" s="6">
        <v>2.1</v>
      </c>
      <c r="G166" s="6">
        <v>2028</v>
      </c>
      <c r="H166" s="6">
        <v>1432.92</v>
      </c>
    </row>
    <row r="167" spans="1:8" x14ac:dyDescent="0.35">
      <c r="A167" s="6" t="s">
        <v>112</v>
      </c>
      <c r="B167" s="6" t="s">
        <v>113</v>
      </c>
      <c r="C167" s="6">
        <v>298992</v>
      </c>
      <c r="D167" s="6">
        <v>100</v>
      </c>
      <c r="E167" s="6">
        <v>1.05</v>
      </c>
      <c r="F167" s="6">
        <v>2.1</v>
      </c>
      <c r="G167" s="6">
        <v>2029</v>
      </c>
      <c r="H167" s="6">
        <v>1432.92</v>
      </c>
    </row>
    <row r="168" spans="1:8" x14ac:dyDescent="0.35">
      <c r="A168" s="6" t="s">
        <v>112</v>
      </c>
      <c r="B168" s="6" t="s">
        <v>113</v>
      </c>
      <c r="C168" s="6">
        <v>298992</v>
      </c>
      <c r="D168" s="6">
        <v>100</v>
      </c>
      <c r="E168" s="6">
        <v>1.05</v>
      </c>
      <c r="F168" s="6">
        <v>2.1</v>
      </c>
      <c r="G168" s="6">
        <v>2030</v>
      </c>
      <c r="H168" s="6">
        <v>1432.92</v>
      </c>
    </row>
    <row r="169" spans="1:8" x14ac:dyDescent="0.35">
      <c r="A169" s="6" t="s">
        <v>112</v>
      </c>
      <c r="B169" s="6" t="s">
        <v>113</v>
      </c>
      <c r="C169" s="6">
        <v>298992</v>
      </c>
      <c r="D169" s="6">
        <v>100</v>
      </c>
      <c r="E169" s="6">
        <v>1.05</v>
      </c>
      <c r="F169" s="6">
        <v>2.1</v>
      </c>
      <c r="G169" s="6">
        <v>2031</v>
      </c>
      <c r="H169" s="6">
        <v>1432.92</v>
      </c>
    </row>
    <row r="170" spans="1:8" x14ac:dyDescent="0.35">
      <c r="A170" s="6" t="s">
        <v>146</v>
      </c>
      <c r="B170" s="6" t="s">
        <v>147</v>
      </c>
      <c r="C170" s="6">
        <v>265390</v>
      </c>
      <c r="D170" s="6">
        <v>100</v>
      </c>
      <c r="E170" s="6">
        <v>1.05</v>
      </c>
      <c r="F170" s="6">
        <v>2.1</v>
      </c>
      <c r="G170" s="6">
        <v>2026</v>
      </c>
      <c r="H170" s="6">
        <v>0</v>
      </c>
    </row>
    <row r="171" spans="1:8" x14ac:dyDescent="0.35">
      <c r="A171" s="6" t="s">
        <v>146</v>
      </c>
      <c r="B171" s="6" t="s">
        <v>147</v>
      </c>
      <c r="C171" s="6">
        <v>265390</v>
      </c>
      <c r="D171" s="6">
        <v>100</v>
      </c>
      <c r="E171" s="6">
        <v>1.05</v>
      </c>
      <c r="F171" s="6">
        <v>2.1</v>
      </c>
      <c r="G171" s="6">
        <v>2027</v>
      </c>
    </row>
    <row r="172" spans="1:8" x14ac:dyDescent="0.35">
      <c r="A172" s="6" t="s">
        <v>146</v>
      </c>
      <c r="B172" s="6" t="s">
        <v>147</v>
      </c>
      <c r="C172" s="6">
        <v>265390</v>
      </c>
      <c r="D172" s="6">
        <v>100</v>
      </c>
      <c r="E172" s="6">
        <v>1.05</v>
      </c>
      <c r="F172" s="6">
        <v>2.1</v>
      </c>
      <c r="G172" s="6">
        <v>2028</v>
      </c>
      <c r="H172" s="6">
        <v>1432.92</v>
      </c>
    </row>
    <row r="173" spans="1:8" x14ac:dyDescent="0.35">
      <c r="A173" s="6" t="s">
        <v>146</v>
      </c>
      <c r="B173" s="6" t="s">
        <v>147</v>
      </c>
      <c r="C173" s="6">
        <v>265390</v>
      </c>
      <c r="D173" s="6">
        <v>100</v>
      </c>
      <c r="E173" s="6">
        <v>1.05</v>
      </c>
      <c r="F173" s="6">
        <v>2.1</v>
      </c>
      <c r="G173" s="6">
        <v>2029</v>
      </c>
      <c r="H173" s="6">
        <v>1432.92</v>
      </c>
    </row>
    <row r="174" spans="1:8" x14ac:dyDescent="0.35">
      <c r="A174" s="6" t="s">
        <v>146</v>
      </c>
      <c r="B174" s="6" t="s">
        <v>147</v>
      </c>
      <c r="C174" s="6">
        <v>265390</v>
      </c>
      <c r="D174" s="6">
        <v>100</v>
      </c>
      <c r="E174" s="6">
        <v>1.05</v>
      </c>
      <c r="F174" s="6">
        <v>2.1</v>
      </c>
      <c r="G174" s="6">
        <v>2030</v>
      </c>
      <c r="H174" s="6">
        <v>1432.92</v>
      </c>
    </row>
    <row r="175" spans="1:8" x14ac:dyDescent="0.35">
      <c r="A175" s="6" t="s">
        <v>146</v>
      </c>
      <c r="B175" s="6" t="s">
        <v>147</v>
      </c>
      <c r="C175" s="6">
        <v>265390</v>
      </c>
      <c r="D175" s="6">
        <v>100</v>
      </c>
      <c r="E175" s="6">
        <v>1.05</v>
      </c>
      <c r="F175" s="6">
        <v>2.1</v>
      </c>
      <c r="G175" s="6">
        <v>2031</v>
      </c>
      <c r="H175" s="6">
        <v>1432.92</v>
      </c>
    </row>
    <row r="176" spans="1:8" x14ac:dyDescent="0.35">
      <c r="A176" s="6" t="s">
        <v>172</v>
      </c>
      <c r="B176" s="6" t="s">
        <v>173</v>
      </c>
      <c r="C176" s="6">
        <v>252000</v>
      </c>
      <c r="D176" s="6">
        <v>100</v>
      </c>
      <c r="E176" s="6">
        <v>4.88</v>
      </c>
      <c r="F176" s="6">
        <v>1</v>
      </c>
      <c r="G176" s="6">
        <v>2026</v>
      </c>
      <c r="H176" s="6">
        <v>1433.91</v>
      </c>
    </row>
    <row r="177" spans="1:8" x14ac:dyDescent="0.35">
      <c r="A177" s="6" t="s">
        <v>172</v>
      </c>
      <c r="B177" s="6" t="s">
        <v>173</v>
      </c>
      <c r="C177" s="6">
        <v>252000</v>
      </c>
      <c r="D177" s="6">
        <v>100</v>
      </c>
      <c r="E177" s="6">
        <v>4.88</v>
      </c>
      <c r="F177" s="6">
        <v>1</v>
      </c>
      <c r="G177" s="6">
        <v>2027</v>
      </c>
      <c r="H177" s="6">
        <v>1433.9</v>
      </c>
    </row>
    <row r="178" spans="1:8" x14ac:dyDescent="0.35">
      <c r="A178" s="6" t="s">
        <v>172</v>
      </c>
      <c r="B178" s="6" t="s">
        <v>173</v>
      </c>
      <c r="C178" s="6">
        <v>252000</v>
      </c>
      <c r="D178" s="6">
        <v>100</v>
      </c>
      <c r="E178" s="6">
        <v>4.88</v>
      </c>
      <c r="F178" s="6">
        <v>1</v>
      </c>
      <c r="G178" s="6">
        <v>2028</v>
      </c>
      <c r="H178" s="6">
        <v>1433.9</v>
      </c>
    </row>
    <row r="179" spans="1:8" x14ac:dyDescent="0.35">
      <c r="A179" s="6" t="s">
        <v>172</v>
      </c>
      <c r="B179" s="6" t="s">
        <v>173</v>
      </c>
      <c r="C179" s="6">
        <v>252000</v>
      </c>
      <c r="D179" s="6">
        <v>100</v>
      </c>
      <c r="E179" s="6">
        <v>4.88</v>
      </c>
      <c r="F179" s="6">
        <v>1</v>
      </c>
      <c r="G179" s="6">
        <v>2029</v>
      </c>
      <c r="H179" s="6">
        <v>1433.91</v>
      </c>
    </row>
    <row r="180" spans="1:8" x14ac:dyDescent="0.35">
      <c r="A180" s="6" t="s">
        <v>172</v>
      </c>
      <c r="B180" s="6" t="s">
        <v>173</v>
      </c>
      <c r="C180" s="6">
        <v>252000</v>
      </c>
      <c r="D180" s="6">
        <v>100</v>
      </c>
      <c r="E180" s="6">
        <v>4.88</v>
      </c>
      <c r="F180" s="6">
        <v>1</v>
      </c>
      <c r="G180" s="6">
        <v>2030</v>
      </c>
      <c r="H180" s="6">
        <v>1433.9</v>
      </c>
    </row>
    <row r="181" spans="1:8" x14ac:dyDescent="0.35">
      <c r="A181" s="6" t="s">
        <v>172</v>
      </c>
      <c r="B181" s="6" t="s">
        <v>173</v>
      </c>
      <c r="C181" s="6">
        <v>252000</v>
      </c>
      <c r="D181" s="6">
        <v>100</v>
      </c>
      <c r="E181" s="6">
        <v>4.88</v>
      </c>
      <c r="F181" s="6">
        <v>1</v>
      </c>
      <c r="G181" s="6">
        <v>2031</v>
      </c>
      <c r="H181" s="6">
        <v>1433.91</v>
      </c>
    </row>
    <row r="182" spans="1:8" x14ac:dyDescent="0.35">
      <c r="A182" s="6" t="s">
        <v>162</v>
      </c>
      <c r="B182" s="6" t="s">
        <v>163</v>
      </c>
      <c r="C182" s="6">
        <v>173000</v>
      </c>
      <c r="D182" s="6">
        <v>100</v>
      </c>
      <c r="E182" s="6">
        <v>3.39</v>
      </c>
      <c r="F182" s="6">
        <v>3.3</v>
      </c>
      <c r="G182" s="6">
        <v>2026</v>
      </c>
      <c r="H182" s="6">
        <v>1433.9</v>
      </c>
    </row>
    <row r="183" spans="1:8" x14ac:dyDescent="0.35">
      <c r="A183" s="6" t="s">
        <v>162</v>
      </c>
      <c r="B183" s="6" t="s">
        <v>163</v>
      </c>
      <c r="C183" s="6">
        <v>173000</v>
      </c>
      <c r="D183" s="6">
        <v>100</v>
      </c>
      <c r="E183" s="6">
        <v>3.39</v>
      </c>
      <c r="F183" s="6">
        <v>3.3</v>
      </c>
      <c r="G183" s="6">
        <v>2027</v>
      </c>
      <c r="H183" s="6">
        <v>1433.9</v>
      </c>
    </row>
    <row r="184" spans="1:8" x14ac:dyDescent="0.35">
      <c r="A184" s="6" t="s">
        <v>162</v>
      </c>
      <c r="B184" s="6" t="s">
        <v>163</v>
      </c>
      <c r="C184" s="6">
        <v>173000</v>
      </c>
      <c r="D184" s="6">
        <v>100</v>
      </c>
      <c r="E184" s="6">
        <v>3.39</v>
      </c>
      <c r="F184" s="6">
        <v>3.3</v>
      </c>
      <c r="G184" s="6">
        <v>2028</v>
      </c>
      <c r="H184" s="6">
        <v>1433.9</v>
      </c>
    </row>
    <row r="185" spans="1:8" x14ac:dyDescent="0.35">
      <c r="A185" s="6" t="s">
        <v>162</v>
      </c>
      <c r="B185" s="6" t="s">
        <v>163</v>
      </c>
      <c r="C185" s="6">
        <v>173000</v>
      </c>
      <c r="D185" s="6">
        <v>100</v>
      </c>
      <c r="E185" s="6">
        <v>3.39</v>
      </c>
      <c r="F185" s="6">
        <v>3.3</v>
      </c>
      <c r="G185" s="6">
        <v>2029</v>
      </c>
      <c r="H185" s="6">
        <v>1433.9</v>
      </c>
    </row>
    <row r="186" spans="1:8" x14ac:dyDescent="0.35">
      <c r="A186" s="6" t="s">
        <v>162</v>
      </c>
      <c r="B186" s="6" t="s">
        <v>163</v>
      </c>
      <c r="C186" s="6">
        <v>173000</v>
      </c>
      <c r="D186" s="6">
        <v>100</v>
      </c>
      <c r="E186" s="6">
        <v>3.39</v>
      </c>
      <c r="F186" s="6">
        <v>3.3</v>
      </c>
      <c r="G186" s="6">
        <v>2030</v>
      </c>
      <c r="H186" s="6">
        <v>1130.0999999999999</v>
      </c>
    </row>
    <row r="187" spans="1:8" x14ac:dyDescent="0.35">
      <c r="A187" s="6" t="s">
        <v>162</v>
      </c>
      <c r="B187" s="6" t="s">
        <v>163</v>
      </c>
      <c r="C187" s="6">
        <v>173000</v>
      </c>
      <c r="D187" s="6">
        <v>100</v>
      </c>
      <c r="E187" s="6">
        <v>3.39</v>
      </c>
      <c r="F187" s="6">
        <v>3.3</v>
      </c>
      <c r="G187" s="6">
        <v>2031</v>
      </c>
      <c r="H187" s="6">
        <v>1150.45</v>
      </c>
    </row>
    <row r="188" spans="1:8" x14ac:dyDescent="0.35">
      <c r="A188" s="6" t="s">
        <v>272</v>
      </c>
      <c r="B188" s="6" t="s">
        <v>273</v>
      </c>
      <c r="C188" s="6">
        <v>360000</v>
      </c>
      <c r="D188" s="6">
        <v>100</v>
      </c>
      <c r="E188" s="6">
        <v>1</v>
      </c>
      <c r="F188" s="6">
        <v>3.47</v>
      </c>
      <c r="G188" s="6">
        <v>2026</v>
      </c>
    </row>
    <row r="189" spans="1:8" x14ac:dyDescent="0.35">
      <c r="A189" s="6" t="s">
        <v>272</v>
      </c>
      <c r="B189" s="6" t="s">
        <v>273</v>
      </c>
      <c r="C189" s="6">
        <v>360000</v>
      </c>
      <c r="D189" s="6">
        <v>100</v>
      </c>
      <c r="E189" s="6">
        <v>1</v>
      </c>
      <c r="F189" s="6">
        <v>3.47</v>
      </c>
      <c r="G189" s="6">
        <v>2027</v>
      </c>
      <c r="H189" s="6">
        <v>850</v>
      </c>
    </row>
    <row r="190" spans="1:8" x14ac:dyDescent="0.35">
      <c r="A190" s="6" t="s">
        <v>272</v>
      </c>
      <c r="B190" s="6" t="s">
        <v>273</v>
      </c>
      <c r="C190" s="6">
        <v>360000</v>
      </c>
      <c r="D190" s="6">
        <v>100</v>
      </c>
      <c r="E190" s="6">
        <v>1</v>
      </c>
      <c r="F190" s="6">
        <v>3.47</v>
      </c>
      <c r="G190" s="6">
        <v>2028</v>
      </c>
      <c r="H190" s="6">
        <v>850</v>
      </c>
    </row>
    <row r="191" spans="1:8" x14ac:dyDescent="0.35">
      <c r="A191" s="6" t="s">
        <v>272</v>
      </c>
      <c r="B191" s="6" t="s">
        <v>273</v>
      </c>
      <c r="C191" s="6">
        <v>360000</v>
      </c>
      <c r="D191" s="6">
        <v>100</v>
      </c>
      <c r="E191" s="6">
        <v>1</v>
      </c>
      <c r="F191" s="6">
        <v>3.47</v>
      </c>
      <c r="G191" s="6">
        <v>2029</v>
      </c>
      <c r="H191" s="6">
        <v>850</v>
      </c>
    </row>
    <row r="192" spans="1:8" x14ac:dyDescent="0.35">
      <c r="A192" s="6" t="s">
        <v>272</v>
      </c>
      <c r="B192" s="6" t="s">
        <v>273</v>
      </c>
      <c r="C192" s="6">
        <v>360000</v>
      </c>
      <c r="D192" s="6">
        <v>100</v>
      </c>
      <c r="E192" s="6">
        <v>1</v>
      </c>
      <c r="F192" s="6">
        <v>3.47</v>
      </c>
      <c r="G192" s="6">
        <v>2030</v>
      </c>
      <c r="H192" s="6">
        <v>850</v>
      </c>
    </row>
    <row r="193" spans="1:8" x14ac:dyDescent="0.35">
      <c r="A193" s="6" t="s">
        <v>272</v>
      </c>
      <c r="B193" s="6" t="s">
        <v>273</v>
      </c>
      <c r="C193" s="6">
        <v>360000</v>
      </c>
      <c r="D193" s="6">
        <v>100</v>
      </c>
      <c r="E193" s="6">
        <v>1</v>
      </c>
      <c r="F193" s="6">
        <v>3.47</v>
      </c>
      <c r="G193" s="6">
        <v>2031</v>
      </c>
      <c r="H193" s="6">
        <v>850</v>
      </c>
    </row>
    <row r="194" spans="1:8" x14ac:dyDescent="0.35">
      <c r="A194" s="6" t="s">
        <v>268</v>
      </c>
      <c r="B194" s="6" t="s">
        <v>269</v>
      </c>
      <c r="C194" s="6">
        <v>360000</v>
      </c>
      <c r="D194" s="6">
        <v>100</v>
      </c>
      <c r="E194" s="6">
        <v>1</v>
      </c>
      <c r="F194" s="6">
        <v>3.45</v>
      </c>
      <c r="G194" s="6">
        <v>2026</v>
      </c>
      <c r="H194" s="6">
        <v>0</v>
      </c>
    </row>
    <row r="195" spans="1:8" x14ac:dyDescent="0.35">
      <c r="A195" s="6" t="s">
        <v>268</v>
      </c>
      <c r="B195" s="6" t="s">
        <v>269</v>
      </c>
      <c r="C195" s="6">
        <v>360000</v>
      </c>
      <c r="D195" s="6">
        <v>100</v>
      </c>
      <c r="E195" s="6">
        <v>1</v>
      </c>
      <c r="F195" s="6">
        <v>3.45</v>
      </c>
      <c r="G195" s="6">
        <v>2027</v>
      </c>
      <c r="H195" s="6">
        <v>850</v>
      </c>
    </row>
    <row r="196" spans="1:8" x14ac:dyDescent="0.35">
      <c r="A196" s="6" t="s">
        <v>268</v>
      </c>
      <c r="B196" s="6" t="s">
        <v>269</v>
      </c>
      <c r="C196" s="6">
        <v>360000</v>
      </c>
      <c r="D196" s="6">
        <v>100</v>
      </c>
      <c r="E196" s="6">
        <v>1</v>
      </c>
      <c r="F196" s="6">
        <v>3.45</v>
      </c>
      <c r="G196" s="6">
        <v>2028</v>
      </c>
      <c r="H196" s="6">
        <v>850</v>
      </c>
    </row>
    <row r="197" spans="1:8" x14ac:dyDescent="0.35">
      <c r="A197" s="6" t="s">
        <v>268</v>
      </c>
      <c r="B197" s="6" t="s">
        <v>269</v>
      </c>
      <c r="C197" s="6">
        <v>360000</v>
      </c>
      <c r="D197" s="6">
        <v>100</v>
      </c>
      <c r="E197" s="6">
        <v>1</v>
      </c>
      <c r="F197" s="6">
        <v>3.45</v>
      </c>
      <c r="G197" s="6">
        <v>2029</v>
      </c>
      <c r="H197" s="6">
        <v>850</v>
      </c>
    </row>
    <row r="198" spans="1:8" x14ac:dyDescent="0.35">
      <c r="A198" s="6" t="s">
        <v>268</v>
      </c>
      <c r="B198" s="6" t="s">
        <v>269</v>
      </c>
      <c r="C198" s="6">
        <v>360000</v>
      </c>
      <c r="D198" s="6">
        <v>100</v>
      </c>
      <c r="E198" s="6">
        <v>1</v>
      </c>
      <c r="F198" s="6">
        <v>3.45</v>
      </c>
      <c r="G198" s="6">
        <v>2030</v>
      </c>
      <c r="H198" s="6">
        <v>850</v>
      </c>
    </row>
    <row r="199" spans="1:8" x14ac:dyDescent="0.35">
      <c r="A199" s="6" t="s">
        <v>268</v>
      </c>
      <c r="B199" s="6" t="s">
        <v>269</v>
      </c>
      <c r="C199" s="6">
        <v>360000</v>
      </c>
      <c r="D199" s="6">
        <v>100</v>
      </c>
      <c r="E199" s="6">
        <v>1</v>
      </c>
      <c r="F199" s="6">
        <v>3.45</v>
      </c>
      <c r="G199" s="6">
        <v>2031</v>
      </c>
      <c r="H199" s="6">
        <v>850</v>
      </c>
    </row>
    <row r="200" spans="1:8" x14ac:dyDescent="0.35">
      <c r="A200" s="6" t="s">
        <v>44</v>
      </c>
      <c r="B200" s="6" t="s">
        <v>45</v>
      </c>
      <c r="C200" s="6">
        <v>93017</v>
      </c>
      <c r="D200" s="6">
        <v>100</v>
      </c>
      <c r="E200" s="6">
        <v>1.5</v>
      </c>
      <c r="F200" s="6">
        <v>1.5</v>
      </c>
      <c r="G200" s="6">
        <v>2026</v>
      </c>
    </row>
    <row r="201" spans="1:8" x14ac:dyDescent="0.35">
      <c r="A201" s="6" t="s">
        <v>44</v>
      </c>
      <c r="B201" s="6" t="s">
        <v>45</v>
      </c>
      <c r="C201" s="6">
        <v>93017</v>
      </c>
      <c r="D201" s="6">
        <v>100</v>
      </c>
      <c r="E201" s="6">
        <v>1.5</v>
      </c>
      <c r="F201" s="6">
        <v>1.5</v>
      </c>
      <c r="G201" s="6">
        <v>2027</v>
      </c>
    </row>
    <row r="202" spans="1:8" x14ac:dyDescent="0.35">
      <c r="A202" s="6" t="s">
        <v>44</v>
      </c>
      <c r="B202" s="6" t="s">
        <v>45</v>
      </c>
      <c r="C202" s="6">
        <v>93017</v>
      </c>
      <c r="D202" s="6">
        <v>100</v>
      </c>
      <c r="E202" s="6">
        <v>1.5</v>
      </c>
      <c r="F202" s="6">
        <v>1.5</v>
      </c>
      <c r="G202" s="6">
        <v>2028</v>
      </c>
      <c r="H202" s="6">
        <v>1432.05</v>
      </c>
    </row>
    <row r="203" spans="1:8" x14ac:dyDescent="0.35">
      <c r="A203" s="6" t="s">
        <v>44</v>
      </c>
      <c r="B203" s="6" t="s">
        <v>45</v>
      </c>
      <c r="C203" s="6">
        <v>93017</v>
      </c>
      <c r="D203" s="6">
        <v>100</v>
      </c>
      <c r="E203" s="6">
        <v>1.5</v>
      </c>
      <c r="F203" s="6">
        <v>1.5</v>
      </c>
      <c r="G203" s="6">
        <v>2029</v>
      </c>
      <c r="H203" s="6">
        <v>1432.05</v>
      </c>
    </row>
    <row r="204" spans="1:8" x14ac:dyDescent="0.35">
      <c r="A204" s="6" t="s">
        <v>44</v>
      </c>
      <c r="B204" s="6" t="s">
        <v>45</v>
      </c>
      <c r="C204" s="6">
        <v>93017</v>
      </c>
      <c r="D204" s="6">
        <v>100</v>
      </c>
      <c r="E204" s="6">
        <v>1.5</v>
      </c>
      <c r="F204" s="6">
        <v>1.5</v>
      </c>
      <c r="G204" s="6">
        <v>2030</v>
      </c>
      <c r="H204" s="6">
        <v>1432.05</v>
      </c>
    </row>
    <row r="205" spans="1:8" x14ac:dyDescent="0.35">
      <c r="A205" s="6" t="s">
        <v>44</v>
      </c>
      <c r="B205" s="6" t="s">
        <v>45</v>
      </c>
      <c r="C205" s="6">
        <v>93017</v>
      </c>
      <c r="D205" s="6">
        <v>100</v>
      </c>
      <c r="E205" s="6">
        <v>1.5</v>
      </c>
      <c r="F205" s="6">
        <v>1.5</v>
      </c>
      <c r="G205" s="6">
        <v>2031</v>
      </c>
      <c r="H205" s="6">
        <v>1432.05</v>
      </c>
    </row>
    <row r="206" spans="1:8" x14ac:dyDescent="0.35">
      <c r="A206" s="6" t="s">
        <v>84</v>
      </c>
      <c r="B206" s="6" t="s">
        <v>85</v>
      </c>
      <c r="C206" s="6">
        <v>298990</v>
      </c>
      <c r="D206" s="6">
        <v>100</v>
      </c>
      <c r="E206" s="6">
        <v>1</v>
      </c>
      <c r="F206" s="6">
        <v>1</v>
      </c>
      <c r="G206" s="6">
        <v>2026</v>
      </c>
    </row>
    <row r="207" spans="1:8" x14ac:dyDescent="0.35">
      <c r="A207" s="6" t="s">
        <v>84</v>
      </c>
      <c r="B207" s="6" t="s">
        <v>85</v>
      </c>
      <c r="C207" s="6">
        <v>298990</v>
      </c>
      <c r="D207" s="6">
        <v>100</v>
      </c>
      <c r="E207" s="6">
        <v>1</v>
      </c>
      <c r="F207" s="6">
        <v>1</v>
      </c>
      <c r="G207" s="6">
        <v>2027</v>
      </c>
    </row>
    <row r="208" spans="1:8" x14ac:dyDescent="0.35">
      <c r="A208" s="6" t="s">
        <v>84</v>
      </c>
      <c r="B208" s="6" t="s">
        <v>85</v>
      </c>
      <c r="C208" s="6">
        <v>298990</v>
      </c>
      <c r="D208" s="6">
        <v>100</v>
      </c>
      <c r="E208" s="6">
        <v>1</v>
      </c>
      <c r="F208" s="6">
        <v>1</v>
      </c>
      <c r="G208" s="6">
        <v>2028</v>
      </c>
      <c r="H208" s="6">
        <v>1429.54</v>
      </c>
    </row>
    <row r="209" spans="1:8" x14ac:dyDescent="0.35">
      <c r="A209" s="6" t="s">
        <v>84</v>
      </c>
      <c r="B209" s="6" t="s">
        <v>85</v>
      </c>
      <c r="C209" s="6">
        <v>298990</v>
      </c>
      <c r="D209" s="6">
        <v>100</v>
      </c>
      <c r="E209" s="6">
        <v>1</v>
      </c>
      <c r="F209" s="6">
        <v>1</v>
      </c>
      <c r="G209" s="6">
        <v>2029</v>
      </c>
      <c r="H209" s="6">
        <v>1429.54</v>
      </c>
    </row>
    <row r="210" spans="1:8" x14ac:dyDescent="0.35">
      <c r="A210" s="6" t="s">
        <v>84</v>
      </c>
      <c r="B210" s="6" t="s">
        <v>85</v>
      </c>
      <c r="C210" s="6">
        <v>298990</v>
      </c>
      <c r="D210" s="6">
        <v>100</v>
      </c>
      <c r="E210" s="6">
        <v>1</v>
      </c>
      <c r="F210" s="6">
        <v>1</v>
      </c>
      <c r="G210" s="6">
        <v>2030</v>
      </c>
      <c r="H210" s="6">
        <v>1429.54</v>
      </c>
    </row>
    <row r="211" spans="1:8" x14ac:dyDescent="0.35">
      <c r="A211" s="6" t="s">
        <v>84</v>
      </c>
      <c r="B211" s="6" t="s">
        <v>85</v>
      </c>
      <c r="C211" s="6">
        <v>298990</v>
      </c>
      <c r="D211" s="6">
        <v>100</v>
      </c>
      <c r="E211" s="6">
        <v>1</v>
      </c>
      <c r="F211" s="6">
        <v>1</v>
      </c>
      <c r="G211" s="6">
        <v>2031</v>
      </c>
      <c r="H211" s="6">
        <v>1429.54</v>
      </c>
    </row>
    <row r="212" spans="1:8" x14ac:dyDescent="0.35">
      <c r="A212" s="6" t="s">
        <v>38</v>
      </c>
      <c r="B212" s="6" t="s">
        <v>39</v>
      </c>
      <c r="C212" s="6">
        <v>826780</v>
      </c>
      <c r="D212" s="6">
        <v>100</v>
      </c>
      <c r="E212" s="6">
        <v>0.45</v>
      </c>
      <c r="F212" s="6">
        <v>2.2999999999999998</v>
      </c>
      <c r="G212" s="6">
        <v>2026</v>
      </c>
      <c r="H212" s="6">
        <v>1433.05</v>
      </c>
    </row>
    <row r="213" spans="1:8" x14ac:dyDescent="0.35">
      <c r="A213" s="6" t="s">
        <v>38</v>
      </c>
      <c r="B213" s="6" t="s">
        <v>39</v>
      </c>
      <c r="C213" s="6">
        <v>826780</v>
      </c>
      <c r="D213" s="6">
        <v>100</v>
      </c>
      <c r="E213" s="6">
        <v>0.45</v>
      </c>
      <c r="F213" s="6">
        <v>2.2999999999999998</v>
      </c>
      <c r="G213" s="6">
        <v>2027</v>
      </c>
      <c r="H213" s="6">
        <v>1433.05</v>
      </c>
    </row>
    <row r="214" spans="1:8" x14ac:dyDescent="0.35">
      <c r="A214" s="6" t="s">
        <v>38</v>
      </c>
      <c r="B214" s="6" t="s">
        <v>39</v>
      </c>
      <c r="C214" s="6">
        <v>826780</v>
      </c>
      <c r="D214" s="6">
        <v>100</v>
      </c>
      <c r="E214" s="6">
        <v>0.45</v>
      </c>
      <c r="F214" s="6">
        <v>2.2999999999999998</v>
      </c>
      <c r="G214" s="6">
        <v>2028</v>
      </c>
      <c r="H214" s="6">
        <v>1433.05</v>
      </c>
    </row>
    <row r="215" spans="1:8" x14ac:dyDescent="0.35">
      <c r="A215" s="6" t="s">
        <v>38</v>
      </c>
      <c r="B215" s="6" t="s">
        <v>39</v>
      </c>
      <c r="C215" s="6">
        <v>826780</v>
      </c>
      <c r="D215" s="6">
        <v>100</v>
      </c>
      <c r="E215" s="6">
        <v>0.45</v>
      </c>
      <c r="F215" s="6">
        <v>2.2999999999999998</v>
      </c>
      <c r="G215" s="6">
        <v>2029</v>
      </c>
      <c r="H215" s="6">
        <v>1433.05</v>
      </c>
    </row>
    <row r="216" spans="1:8" x14ac:dyDescent="0.35">
      <c r="A216" s="6" t="s">
        <v>38</v>
      </c>
      <c r="B216" s="6" t="s">
        <v>39</v>
      </c>
      <c r="C216" s="6">
        <v>826780</v>
      </c>
      <c r="D216" s="6">
        <v>100</v>
      </c>
      <c r="E216" s="6">
        <v>0.45</v>
      </c>
      <c r="F216" s="6">
        <v>2.2999999999999998</v>
      </c>
      <c r="G216" s="6">
        <v>2030</v>
      </c>
      <c r="H216" s="6">
        <v>1433.05</v>
      </c>
    </row>
    <row r="217" spans="1:8" x14ac:dyDescent="0.35">
      <c r="A217" s="6" t="s">
        <v>38</v>
      </c>
      <c r="B217" s="6" t="s">
        <v>39</v>
      </c>
      <c r="C217" s="6">
        <v>826780</v>
      </c>
      <c r="D217" s="6">
        <v>100</v>
      </c>
      <c r="E217" s="6">
        <v>0.45</v>
      </c>
      <c r="F217" s="6">
        <v>2.2999999999999998</v>
      </c>
      <c r="G217" s="6">
        <v>2031</v>
      </c>
      <c r="H217" s="6">
        <v>1433.05</v>
      </c>
    </row>
    <row r="218" spans="1:8" x14ac:dyDescent="0.35">
      <c r="A218" s="6" t="s">
        <v>160</v>
      </c>
      <c r="B218" s="6" t="s">
        <v>161</v>
      </c>
      <c r="C218" s="6">
        <v>55872</v>
      </c>
      <c r="D218" s="6">
        <v>100</v>
      </c>
      <c r="E218" s="6">
        <v>1</v>
      </c>
      <c r="F218" s="6">
        <v>1</v>
      </c>
      <c r="G218" s="6">
        <v>2026</v>
      </c>
      <c r="H218" s="6">
        <v>0</v>
      </c>
    </row>
    <row r="219" spans="1:8" x14ac:dyDescent="0.35">
      <c r="A219" s="6" t="s">
        <v>160</v>
      </c>
      <c r="B219" s="6" t="s">
        <v>161</v>
      </c>
      <c r="C219" s="6">
        <v>55872</v>
      </c>
      <c r="D219" s="6">
        <v>100</v>
      </c>
      <c r="E219" s="6">
        <v>1</v>
      </c>
      <c r="F219" s="6">
        <v>1</v>
      </c>
      <c r="G219" s="6">
        <v>2027</v>
      </c>
    </row>
    <row r="220" spans="1:8" x14ac:dyDescent="0.35">
      <c r="A220" s="6" t="s">
        <v>160</v>
      </c>
      <c r="B220" s="6" t="s">
        <v>161</v>
      </c>
      <c r="C220" s="6">
        <v>55872</v>
      </c>
      <c r="D220" s="6">
        <v>100</v>
      </c>
      <c r="E220" s="6">
        <v>1</v>
      </c>
      <c r="F220" s="6">
        <v>1</v>
      </c>
      <c r="G220" s="6">
        <v>2028</v>
      </c>
      <c r="H220" s="6">
        <v>1433</v>
      </c>
    </row>
    <row r="221" spans="1:8" x14ac:dyDescent="0.35">
      <c r="A221" s="6" t="s">
        <v>160</v>
      </c>
      <c r="B221" s="6" t="s">
        <v>161</v>
      </c>
      <c r="C221" s="6">
        <v>55872</v>
      </c>
      <c r="D221" s="6">
        <v>100</v>
      </c>
      <c r="E221" s="6">
        <v>1</v>
      </c>
      <c r="F221" s="6">
        <v>1</v>
      </c>
      <c r="G221" s="6">
        <v>2029</v>
      </c>
      <c r="H221" s="6">
        <v>1433</v>
      </c>
    </row>
    <row r="222" spans="1:8" x14ac:dyDescent="0.35">
      <c r="A222" s="6" t="s">
        <v>160</v>
      </c>
      <c r="B222" s="6" t="s">
        <v>161</v>
      </c>
      <c r="C222" s="6">
        <v>55872</v>
      </c>
      <c r="D222" s="6">
        <v>100</v>
      </c>
      <c r="E222" s="6">
        <v>1</v>
      </c>
      <c r="F222" s="6">
        <v>1</v>
      </c>
      <c r="G222" s="6">
        <v>2030</v>
      </c>
      <c r="H222" s="6">
        <v>1433</v>
      </c>
    </row>
    <row r="223" spans="1:8" x14ac:dyDescent="0.35">
      <c r="A223" s="6" t="s">
        <v>160</v>
      </c>
      <c r="B223" s="6" t="s">
        <v>161</v>
      </c>
      <c r="C223" s="6">
        <v>55872</v>
      </c>
      <c r="D223" s="6">
        <v>100</v>
      </c>
      <c r="E223" s="6">
        <v>1</v>
      </c>
      <c r="F223" s="6">
        <v>1</v>
      </c>
      <c r="G223" s="6">
        <v>2031</v>
      </c>
      <c r="H223" s="6">
        <v>1433</v>
      </c>
    </row>
    <row r="224" spans="1:8" x14ac:dyDescent="0.35">
      <c r="A224" s="6" t="s">
        <v>86</v>
      </c>
      <c r="B224" s="6" t="s">
        <v>87</v>
      </c>
      <c r="C224" s="6">
        <v>179938</v>
      </c>
      <c r="D224" s="6">
        <v>100</v>
      </c>
      <c r="E224" s="6">
        <v>2</v>
      </c>
      <c r="F224" s="6">
        <v>2</v>
      </c>
      <c r="G224" s="6">
        <v>2026</v>
      </c>
      <c r="H224" s="6">
        <v>0</v>
      </c>
    </row>
    <row r="225" spans="1:8" x14ac:dyDescent="0.35">
      <c r="A225" s="6" t="s">
        <v>86</v>
      </c>
      <c r="B225" s="6" t="s">
        <v>87</v>
      </c>
      <c r="C225" s="6">
        <v>179938</v>
      </c>
      <c r="D225" s="6">
        <v>100</v>
      </c>
      <c r="E225" s="6">
        <v>2</v>
      </c>
      <c r="F225" s="6">
        <v>2</v>
      </c>
      <c r="G225" s="6">
        <v>2027</v>
      </c>
    </row>
    <row r="226" spans="1:8" x14ac:dyDescent="0.35">
      <c r="A226" s="6" t="s">
        <v>86</v>
      </c>
      <c r="B226" s="6" t="s">
        <v>87</v>
      </c>
      <c r="C226" s="6">
        <v>179938</v>
      </c>
      <c r="D226" s="6">
        <v>100</v>
      </c>
      <c r="E226" s="6">
        <v>2</v>
      </c>
      <c r="F226" s="6">
        <v>2</v>
      </c>
      <c r="G226" s="6">
        <v>2028</v>
      </c>
      <c r="H226" s="6">
        <v>1433.06</v>
      </c>
    </row>
    <row r="227" spans="1:8" x14ac:dyDescent="0.35">
      <c r="A227" s="6" t="s">
        <v>86</v>
      </c>
      <c r="B227" s="6" t="s">
        <v>87</v>
      </c>
      <c r="C227" s="6">
        <v>179938</v>
      </c>
      <c r="D227" s="6">
        <v>100</v>
      </c>
      <c r="E227" s="6">
        <v>2</v>
      </c>
      <c r="F227" s="6">
        <v>2</v>
      </c>
      <c r="G227" s="6">
        <v>2029</v>
      </c>
      <c r="H227" s="6">
        <v>1433.06</v>
      </c>
    </row>
    <row r="228" spans="1:8" x14ac:dyDescent="0.35">
      <c r="A228" s="6" t="s">
        <v>86</v>
      </c>
      <c r="B228" s="6" t="s">
        <v>87</v>
      </c>
      <c r="C228" s="6">
        <v>179938</v>
      </c>
      <c r="D228" s="6">
        <v>100</v>
      </c>
      <c r="E228" s="6">
        <v>2</v>
      </c>
      <c r="F228" s="6">
        <v>2</v>
      </c>
      <c r="G228" s="6">
        <v>2030</v>
      </c>
      <c r="H228" s="6">
        <v>1433.06</v>
      </c>
    </row>
    <row r="229" spans="1:8" x14ac:dyDescent="0.35">
      <c r="A229" s="6" t="s">
        <v>86</v>
      </c>
      <c r="B229" s="6" t="s">
        <v>87</v>
      </c>
      <c r="C229" s="6">
        <v>179938</v>
      </c>
      <c r="D229" s="6">
        <v>100</v>
      </c>
      <c r="E229" s="6">
        <v>2</v>
      </c>
      <c r="F229" s="6">
        <v>2</v>
      </c>
      <c r="G229" s="6">
        <v>2031</v>
      </c>
      <c r="H229" s="6">
        <v>1433.06</v>
      </c>
    </row>
    <row r="230" spans="1:8" x14ac:dyDescent="0.35">
      <c r="A230" s="6" t="s">
        <v>166</v>
      </c>
      <c r="B230" s="6" t="s">
        <v>167</v>
      </c>
      <c r="C230" s="6">
        <v>210000</v>
      </c>
      <c r="D230" s="6">
        <v>100</v>
      </c>
      <c r="E230" s="6">
        <v>5.03</v>
      </c>
      <c r="F230" s="6">
        <v>1.1200000000000001</v>
      </c>
      <c r="G230" s="6">
        <v>2026</v>
      </c>
      <c r="H230" s="6">
        <v>1162.8599999999999</v>
      </c>
    </row>
    <row r="231" spans="1:8" x14ac:dyDescent="0.35">
      <c r="A231" s="6" t="s">
        <v>166</v>
      </c>
      <c r="B231" s="6" t="s">
        <v>167</v>
      </c>
      <c r="C231" s="6">
        <v>210000</v>
      </c>
      <c r="D231" s="6">
        <v>100</v>
      </c>
      <c r="E231" s="6">
        <v>5.03</v>
      </c>
      <c r="F231" s="6">
        <v>1.1200000000000001</v>
      </c>
      <c r="G231" s="6">
        <v>2027</v>
      </c>
      <c r="H231" s="6">
        <v>1145.69</v>
      </c>
    </row>
    <row r="232" spans="1:8" x14ac:dyDescent="0.35">
      <c r="A232" s="6" t="s">
        <v>166</v>
      </c>
      <c r="B232" s="6" t="s">
        <v>167</v>
      </c>
      <c r="C232" s="6">
        <v>210000</v>
      </c>
      <c r="D232" s="6">
        <v>100</v>
      </c>
      <c r="E232" s="6">
        <v>5.03</v>
      </c>
      <c r="F232" s="6">
        <v>1.1200000000000001</v>
      </c>
      <c r="G232" s="6">
        <v>2028</v>
      </c>
      <c r="H232" s="6">
        <v>1133.5999999999999</v>
      </c>
    </row>
    <row r="233" spans="1:8" x14ac:dyDescent="0.35">
      <c r="A233" s="6" t="s">
        <v>166</v>
      </c>
      <c r="B233" s="6" t="s">
        <v>167</v>
      </c>
      <c r="C233" s="6">
        <v>210000</v>
      </c>
      <c r="D233" s="6">
        <v>100</v>
      </c>
      <c r="E233" s="6">
        <v>5.03</v>
      </c>
      <c r="F233" s="6">
        <v>1.1200000000000001</v>
      </c>
      <c r="G233" s="6">
        <v>2029</v>
      </c>
      <c r="H233" s="6">
        <v>1120.92</v>
      </c>
    </row>
    <row r="234" spans="1:8" x14ac:dyDescent="0.35">
      <c r="A234" s="6" t="s">
        <v>166</v>
      </c>
      <c r="B234" s="6" t="s">
        <v>167</v>
      </c>
      <c r="C234" s="6">
        <v>210000</v>
      </c>
      <c r="D234" s="6">
        <v>100</v>
      </c>
      <c r="E234" s="6">
        <v>5.03</v>
      </c>
      <c r="F234" s="6">
        <v>1.1200000000000001</v>
      </c>
      <c r="G234" s="6">
        <v>2030</v>
      </c>
      <c r="H234" s="6">
        <v>1109.27</v>
      </c>
    </row>
    <row r="235" spans="1:8" x14ac:dyDescent="0.35">
      <c r="A235" s="6" t="s">
        <v>166</v>
      </c>
      <c r="B235" s="6" t="s">
        <v>167</v>
      </c>
      <c r="C235" s="6">
        <v>210000</v>
      </c>
      <c r="D235" s="6">
        <v>100</v>
      </c>
      <c r="E235" s="6">
        <v>5.03</v>
      </c>
      <c r="F235" s="6">
        <v>1.1200000000000001</v>
      </c>
      <c r="G235" s="6">
        <v>2031</v>
      </c>
      <c r="H235" s="6">
        <v>1098.6500000000001</v>
      </c>
    </row>
    <row r="236" spans="1:8" x14ac:dyDescent="0.35">
      <c r="A236" s="6" t="s">
        <v>292</v>
      </c>
      <c r="B236" s="6" t="s">
        <v>293</v>
      </c>
      <c r="C236" s="6">
        <v>190000</v>
      </c>
      <c r="D236" s="6">
        <v>100</v>
      </c>
      <c r="E236" s="6">
        <v>5.03</v>
      </c>
      <c r="F236" s="6">
        <v>1</v>
      </c>
      <c r="G236" s="6">
        <v>2026</v>
      </c>
      <c r="H236" s="6">
        <v>1741.88</v>
      </c>
    </row>
    <row r="237" spans="1:8" x14ac:dyDescent="0.35">
      <c r="A237" s="6" t="s">
        <v>292</v>
      </c>
      <c r="B237" s="6" t="s">
        <v>293</v>
      </c>
      <c r="C237" s="6">
        <v>190000</v>
      </c>
      <c r="D237" s="6">
        <v>100</v>
      </c>
      <c r="E237" s="6">
        <v>5.03</v>
      </c>
      <c r="F237" s="6">
        <v>1</v>
      </c>
      <c r="G237" s="6">
        <v>2027</v>
      </c>
      <c r="H237" s="6">
        <v>1727.6</v>
      </c>
    </row>
    <row r="238" spans="1:8" x14ac:dyDescent="0.35">
      <c r="A238" s="6" t="s">
        <v>292</v>
      </c>
      <c r="B238" s="6" t="s">
        <v>293</v>
      </c>
      <c r="C238" s="6">
        <v>190000</v>
      </c>
      <c r="D238" s="6">
        <v>100</v>
      </c>
      <c r="E238" s="6">
        <v>5.03</v>
      </c>
      <c r="F238" s="6">
        <v>1</v>
      </c>
      <c r="G238" s="6">
        <v>2028</v>
      </c>
    </row>
    <row r="239" spans="1:8" x14ac:dyDescent="0.35">
      <c r="A239" s="6" t="s">
        <v>292</v>
      </c>
      <c r="B239" s="6" t="s">
        <v>293</v>
      </c>
      <c r="C239" s="6">
        <v>190000</v>
      </c>
      <c r="D239" s="6">
        <v>100</v>
      </c>
      <c r="E239" s="6">
        <v>5.03</v>
      </c>
      <c r="F239" s="6">
        <v>1</v>
      </c>
      <c r="G239" s="6">
        <v>2029</v>
      </c>
    </row>
    <row r="240" spans="1:8" x14ac:dyDescent="0.35">
      <c r="A240" s="6" t="s">
        <v>292</v>
      </c>
      <c r="B240" s="6" t="s">
        <v>293</v>
      </c>
      <c r="C240" s="6">
        <v>190000</v>
      </c>
      <c r="D240" s="6">
        <v>100</v>
      </c>
      <c r="E240" s="6">
        <v>5.03</v>
      </c>
      <c r="F240" s="6">
        <v>1</v>
      </c>
      <c r="G240" s="6">
        <v>2030</v>
      </c>
    </row>
    <row r="241" spans="1:8" x14ac:dyDescent="0.35">
      <c r="A241" s="6" t="s">
        <v>295</v>
      </c>
      <c r="B241" s="6" t="s">
        <v>296</v>
      </c>
      <c r="C241" s="6">
        <v>167500</v>
      </c>
      <c r="D241" s="6">
        <v>100</v>
      </c>
      <c r="E241" s="6">
        <v>3.32</v>
      </c>
      <c r="F241" s="6">
        <v>1</v>
      </c>
      <c r="G241" s="6">
        <v>2026</v>
      </c>
      <c r="H241" s="6">
        <v>1499.41</v>
      </c>
    </row>
    <row r="242" spans="1:8" x14ac:dyDescent="0.35">
      <c r="A242" s="6" t="s">
        <v>295</v>
      </c>
      <c r="B242" s="6" t="s">
        <v>296</v>
      </c>
      <c r="C242" s="6">
        <v>167500</v>
      </c>
      <c r="D242" s="6">
        <v>100</v>
      </c>
      <c r="E242" s="6">
        <v>3.32</v>
      </c>
      <c r="F242" s="6">
        <v>1</v>
      </c>
      <c r="G242" s="6">
        <v>2027</v>
      </c>
      <c r="H242" s="6">
        <v>1485.82</v>
      </c>
    </row>
    <row r="243" spans="1:8" x14ac:dyDescent="0.35">
      <c r="A243" s="6" t="s">
        <v>295</v>
      </c>
      <c r="B243" s="6" t="s">
        <v>296</v>
      </c>
      <c r="C243" s="6">
        <v>167500</v>
      </c>
      <c r="D243" s="6">
        <v>100</v>
      </c>
      <c r="E243" s="6">
        <v>3.32</v>
      </c>
      <c r="F243" s="6">
        <v>1</v>
      </c>
      <c r="G243" s="6">
        <v>2028</v>
      </c>
    </row>
    <row r="244" spans="1:8" x14ac:dyDescent="0.35">
      <c r="A244" s="6" t="s">
        <v>295</v>
      </c>
      <c r="B244" s="6" t="s">
        <v>296</v>
      </c>
      <c r="C244" s="6">
        <v>167500</v>
      </c>
      <c r="D244" s="6">
        <v>100</v>
      </c>
      <c r="E244" s="6">
        <v>3.32</v>
      </c>
      <c r="F244" s="6">
        <v>1</v>
      </c>
      <c r="G244" s="6">
        <v>2029</v>
      </c>
    </row>
    <row r="245" spans="1:8" x14ac:dyDescent="0.35">
      <c r="A245" s="6" t="s">
        <v>295</v>
      </c>
      <c r="B245" s="6" t="s">
        <v>296</v>
      </c>
      <c r="C245" s="6">
        <v>167500</v>
      </c>
      <c r="D245" s="6">
        <v>100</v>
      </c>
      <c r="E245" s="6">
        <v>3.32</v>
      </c>
      <c r="F245" s="6">
        <v>1</v>
      </c>
      <c r="G245" s="6">
        <v>2030</v>
      </c>
    </row>
    <row r="246" spans="1:8" x14ac:dyDescent="0.35">
      <c r="A246" s="6" t="s">
        <v>90</v>
      </c>
      <c r="B246" s="6" t="s">
        <v>91</v>
      </c>
      <c r="C246" s="6">
        <v>130261</v>
      </c>
      <c r="D246" s="6">
        <v>100</v>
      </c>
      <c r="E246" s="6">
        <v>1</v>
      </c>
      <c r="F246" s="6">
        <v>2</v>
      </c>
      <c r="G246" s="6">
        <v>2026</v>
      </c>
      <c r="H246" s="6">
        <v>0</v>
      </c>
    </row>
    <row r="247" spans="1:8" x14ac:dyDescent="0.35">
      <c r="A247" s="6" t="s">
        <v>90</v>
      </c>
      <c r="B247" s="6" t="s">
        <v>91</v>
      </c>
      <c r="C247" s="6">
        <v>130261</v>
      </c>
      <c r="D247" s="6">
        <v>100</v>
      </c>
      <c r="E247" s="6">
        <v>1</v>
      </c>
      <c r="F247" s="6">
        <v>2</v>
      </c>
      <c r="G247" s="6">
        <v>2027</v>
      </c>
    </row>
    <row r="248" spans="1:8" x14ac:dyDescent="0.35">
      <c r="A248" s="6" t="s">
        <v>90</v>
      </c>
      <c r="B248" s="6" t="s">
        <v>91</v>
      </c>
      <c r="C248" s="6">
        <v>130261</v>
      </c>
      <c r="D248" s="6">
        <v>100</v>
      </c>
      <c r="E248" s="6">
        <v>1</v>
      </c>
      <c r="F248" s="6">
        <v>2</v>
      </c>
      <c r="G248" s="6">
        <v>2028</v>
      </c>
      <c r="H248" s="6">
        <v>1432.1</v>
      </c>
    </row>
    <row r="249" spans="1:8" x14ac:dyDescent="0.35">
      <c r="A249" s="6" t="s">
        <v>90</v>
      </c>
      <c r="B249" s="6" t="s">
        <v>91</v>
      </c>
      <c r="C249" s="6">
        <v>130261</v>
      </c>
      <c r="D249" s="6">
        <v>100</v>
      </c>
      <c r="E249" s="6">
        <v>1</v>
      </c>
      <c r="F249" s="6">
        <v>2</v>
      </c>
      <c r="G249" s="6">
        <v>2029</v>
      </c>
      <c r="H249" s="6">
        <v>1432.1</v>
      </c>
    </row>
    <row r="250" spans="1:8" x14ac:dyDescent="0.35">
      <c r="A250" s="6" t="s">
        <v>90</v>
      </c>
      <c r="B250" s="6" t="s">
        <v>91</v>
      </c>
      <c r="C250" s="6">
        <v>130261</v>
      </c>
      <c r="D250" s="6">
        <v>100</v>
      </c>
      <c r="E250" s="6">
        <v>1</v>
      </c>
      <c r="F250" s="6">
        <v>2</v>
      </c>
      <c r="G250" s="6">
        <v>2030</v>
      </c>
      <c r="H250" s="6">
        <v>1432.1</v>
      </c>
    </row>
    <row r="251" spans="1:8" x14ac:dyDescent="0.35">
      <c r="A251" s="6" t="s">
        <v>90</v>
      </c>
      <c r="B251" s="6" t="s">
        <v>91</v>
      </c>
      <c r="C251" s="6">
        <v>130261</v>
      </c>
      <c r="D251" s="6">
        <v>100</v>
      </c>
      <c r="E251" s="6">
        <v>1</v>
      </c>
      <c r="F251" s="6">
        <v>2</v>
      </c>
      <c r="G251" s="6">
        <v>2031</v>
      </c>
      <c r="H251" s="6">
        <v>1432.1</v>
      </c>
    </row>
    <row r="252" spans="1:8" x14ac:dyDescent="0.35">
      <c r="A252" s="6" t="s">
        <v>64</v>
      </c>
      <c r="B252" s="6" t="s">
        <v>65</v>
      </c>
      <c r="C252" s="6">
        <v>732684</v>
      </c>
      <c r="D252" s="6">
        <v>100</v>
      </c>
      <c r="E252" s="6">
        <v>1</v>
      </c>
      <c r="F252" s="6">
        <v>2</v>
      </c>
      <c r="G252" s="6">
        <v>2026</v>
      </c>
      <c r="H252" s="6">
        <v>0</v>
      </c>
    </row>
    <row r="253" spans="1:8" x14ac:dyDescent="0.35">
      <c r="A253" s="6" t="s">
        <v>64</v>
      </c>
      <c r="B253" s="6" t="s">
        <v>65</v>
      </c>
      <c r="C253" s="6">
        <v>732684</v>
      </c>
      <c r="D253" s="6">
        <v>100</v>
      </c>
      <c r="E253" s="6">
        <v>1</v>
      </c>
      <c r="F253" s="6">
        <v>2</v>
      </c>
      <c r="G253" s="6">
        <v>2027</v>
      </c>
    </row>
    <row r="254" spans="1:8" x14ac:dyDescent="0.35">
      <c r="A254" s="6" t="s">
        <v>64</v>
      </c>
      <c r="B254" s="6" t="s">
        <v>65</v>
      </c>
      <c r="C254" s="6">
        <v>732684</v>
      </c>
      <c r="D254" s="6">
        <v>100</v>
      </c>
      <c r="E254" s="6">
        <v>1</v>
      </c>
      <c r="F254" s="6">
        <v>2</v>
      </c>
      <c r="G254" s="6">
        <v>2028</v>
      </c>
      <c r="H254" s="6">
        <v>1255.8900000000001</v>
      </c>
    </row>
    <row r="255" spans="1:8" x14ac:dyDescent="0.35">
      <c r="A255" s="6" t="s">
        <v>64</v>
      </c>
      <c r="B255" s="6" t="s">
        <v>65</v>
      </c>
      <c r="C255" s="6">
        <v>732684</v>
      </c>
      <c r="D255" s="6">
        <v>100</v>
      </c>
      <c r="E255" s="6">
        <v>1</v>
      </c>
      <c r="F255" s="6">
        <v>2</v>
      </c>
      <c r="G255" s="6">
        <v>2029</v>
      </c>
      <c r="H255" s="6">
        <v>1255.8900000000001</v>
      </c>
    </row>
    <row r="256" spans="1:8" x14ac:dyDescent="0.35">
      <c r="A256" s="6" t="s">
        <v>64</v>
      </c>
      <c r="B256" s="6" t="s">
        <v>65</v>
      </c>
      <c r="C256" s="6">
        <v>732684</v>
      </c>
      <c r="D256" s="6">
        <v>100</v>
      </c>
      <c r="E256" s="6">
        <v>1</v>
      </c>
      <c r="F256" s="6">
        <v>2</v>
      </c>
      <c r="G256" s="6">
        <v>2030</v>
      </c>
      <c r="H256" s="6">
        <v>1255.8900000000001</v>
      </c>
    </row>
    <row r="257" spans="1:8" x14ac:dyDescent="0.35">
      <c r="A257" s="6" t="s">
        <v>64</v>
      </c>
      <c r="B257" s="6" t="s">
        <v>65</v>
      </c>
      <c r="C257" s="6">
        <v>732684</v>
      </c>
      <c r="D257" s="6">
        <v>100</v>
      </c>
      <c r="E257" s="6">
        <v>1</v>
      </c>
      <c r="F257" s="6">
        <v>2</v>
      </c>
      <c r="G257" s="6">
        <v>2031</v>
      </c>
      <c r="H257" s="6">
        <v>1255.8900000000001</v>
      </c>
    </row>
    <row r="258" spans="1:8" x14ac:dyDescent="0.35">
      <c r="A258" s="6" t="s">
        <v>176</v>
      </c>
      <c r="B258" s="6" t="s">
        <v>177</v>
      </c>
      <c r="C258" s="6">
        <v>176596</v>
      </c>
      <c r="D258" s="6">
        <v>100</v>
      </c>
      <c r="E258" s="6">
        <v>1</v>
      </c>
      <c r="F258" s="6">
        <v>1</v>
      </c>
      <c r="G258" s="6">
        <v>2026</v>
      </c>
      <c r="H258" s="6">
        <v>0</v>
      </c>
    </row>
    <row r="259" spans="1:8" x14ac:dyDescent="0.35">
      <c r="A259" s="6" t="s">
        <v>176</v>
      </c>
      <c r="B259" s="6" t="s">
        <v>177</v>
      </c>
      <c r="C259" s="6">
        <v>176596</v>
      </c>
      <c r="D259" s="6">
        <v>100</v>
      </c>
      <c r="E259" s="6">
        <v>1</v>
      </c>
      <c r="F259" s="6">
        <v>1</v>
      </c>
      <c r="G259" s="6">
        <v>2027</v>
      </c>
    </row>
    <row r="260" spans="1:8" x14ac:dyDescent="0.35">
      <c r="A260" s="6" t="s">
        <v>176</v>
      </c>
      <c r="B260" s="6" t="s">
        <v>177</v>
      </c>
      <c r="C260" s="6">
        <v>176596</v>
      </c>
      <c r="D260" s="6">
        <v>100</v>
      </c>
      <c r="E260" s="6">
        <v>1</v>
      </c>
      <c r="F260" s="6">
        <v>1</v>
      </c>
      <c r="G260" s="6">
        <v>2028</v>
      </c>
      <c r="H260" s="6">
        <v>1433.92</v>
      </c>
    </row>
    <row r="261" spans="1:8" x14ac:dyDescent="0.35">
      <c r="A261" s="6" t="s">
        <v>176</v>
      </c>
      <c r="B261" s="6" t="s">
        <v>177</v>
      </c>
      <c r="C261" s="6">
        <v>176596</v>
      </c>
      <c r="D261" s="6">
        <v>100</v>
      </c>
      <c r="E261" s="6">
        <v>1</v>
      </c>
      <c r="F261" s="6">
        <v>1</v>
      </c>
      <c r="G261" s="6">
        <v>2029</v>
      </c>
      <c r="H261" s="6">
        <v>1433.92</v>
      </c>
    </row>
    <row r="262" spans="1:8" x14ac:dyDescent="0.35">
      <c r="A262" s="6" t="s">
        <v>176</v>
      </c>
      <c r="B262" s="6" t="s">
        <v>177</v>
      </c>
      <c r="C262" s="6">
        <v>176596</v>
      </c>
      <c r="D262" s="6">
        <v>100</v>
      </c>
      <c r="E262" s="6">
        <v>1</v>
      </c>
      <c r="F262" s="6">
        <v>1</v>
      </c>
      <c r="G262" s="6">
        <v>2030</v>
      </c>
      <c r="H262" s="6">
        <v>1433.92</v>
      </c>
    </row>
    <row r="263" spans="1:8" x14ac:dyDescent="0.35">
      <c r="A263" s="6" t="s">
        <v>176</v>
      </c>
      <c r="B263" s="6" t="s">
        <v>177</v>
      </c>
      <c r="C263" s="6">
        <v>176596</v>
      </c>
      <c r="D263" s="6">
        <v>100</v>
      </c>
      <c r="E263" s="6">
        <v>1</v>
      </c>
      <c r="F263" s="6">
        <v>1</v>
      </c>
      <c r="G263" s="6">
        <v>2031</v>
      </c>
      <c r="H263" s="6">
        <v>1433.92</v>
      </c>
    </row>
    <row r="264" spans="1:8" x14ac:dyDescent="0.35">
      <c r="A264" s="6" t="s">
        <v>298</v>
      </c>
      <c r="B264" s="6" t="s">
        <v>299</v>
      </c>
      <c r="C264" s="6">
        <v>136200</v>
      </c>
      <c r="D264" s="6">
        <v>16.97</v>
      </c>
      <c r="E264" s="6">
        <v>2.5</v>
      </c>
      <c r="F264" s="6">
        <v>5.5</v>
      </c>
      <c r="G264" s="6">
        <v>2026</v>
      </c>
      <c r="H264" s="6">
        <v>2456.3200000000002</v>
      </c>
    </row>
    <row r="265" spans="1:8" x14ac:dyDescent="0.35">
      <c r="A265" s="6" t="s">
        <v>298</v>
      </c>
      <c r="B265" s="6" t="s">
        <v>299</v>
      </c>
      <c r="C265" s="6">
        <v>136200</v>
      </c>
      <c r="D265" s="6">
        <v>16.97</v>
      </c>
      <c r="E265" s="6">
        <v>2.5</v>
      </c>
      <c r="F265" s="6">
        <v>5.5</v>
      </c>
      <c r="G265" s="6">
        <v>2027</v>
      </c>
      <c r="H265" s="6">
        <v>2456.3200000000002</v>
      </c>
    </row>
    <row r="266" spans="1:8" x14ac:dyDescent="0.35">
      <c r="A266" s="6" t="s">
        <v>298</v>
      </c>
      <c r="B266" s="6" t="s">
        <v>299</v>
      </c>
      <c r="C266" s="6">
        <v>136200</v>
      </c>
      <c r="D266" s="6">
        <v>16.97</v>
      </c>
      <c r="E266" s="6">
        <v>2.5</v>
      </c>
      <c r="F266" s="6">
        <v>5.5</v>
      </c>
      <c r="G266" s="6">
        <v>2028</v>
      </c>
    </row>
    <row r="267" spans="1:8" x14ac:dyDescent="0.35">
      <c r="A267" s="6" t="s">
        <v>298</v>
      </c>
      <c r="B267" s="6" t="s">
        <v>299</v>
      </c>
      <c r="C267" s="6">
        <v>136200</v>
      </c>
      <c r="D267" s="6">
        <v>16.97</v>
      </c>
      <c r="E267" s="6">
        <v>2.5</v>
      </c>
      <c r="F267" s="6">
        <v>5.5</v>
      </c>
      <c r="G267" s="6">
        <v>2029</v>
      </c>
    </row>
    <row r="268" spans="1:8" x14ac:dyDescent="0.35">
      <c r="A268" s="6" t="s">
        <v>298</v>
      </c>
      <c r="B268" s="6" t="s">
        <v>299</v>
      </c>
      <c r="C268" s="6">
        <v>136200</v>
      </c>
      <c r="D268" s="6">
        <v>16.97</v>
      </c>
      <c r="E268" s="6">
        <v>2.5</v>
      </c>
      <c r="F268" s="6">
        <v>5.5</v>
      </c>
      <c r="G268" s="6">
        <v>2030</v>
      </c>
    </row>
    <row r="269" spans="1:8" x14ac:dyDescent="0.35">
      <c r="A269" s="6" t="s">
        <v>144</v>
      </c>
      <c r="B269" s="6" t="s">
        <v>145</v>
      </c>
      <c r="C269" s="6">
        <v>41200</v>
      </c>
      <c r="D269" s="6">
        <v>87</v>
      </c>
      <c r="E269" s="6">
        <v>5</v>
      </c>
      <c r="F269" s="6">
        <v>2</v>
      </c>
      <c r="G269" s="6">
        <v>2026</v>
      </c>
      <c r="H269" s="6">
        <v>0</v>
      </c>
    </row>
    <row r="270" spans="1:8" x14ac:dyDescent="0.35">
      <c r="A270" s="6" t="s">
        <v>144</v>
      </c>
      <c r="B270" s="6" t="s">
        <v>145</v>
      </c>
      <c r="C270" s="6">
        <v>41200</v>
      </c>
      <c r="D270" s="6">
        <v>87</v>
      </c>
      <c r="E270" s="6">
        <v>5</v>
      </c>
      <c r="F270" s="6">
        <v>2</v>
      </c>
      <c r="G270" s="6">
        <v>2027</v>
      </c>
    </row>
    <row r="271" spans="1:8" x14ac:dyDescent="0.35">
      <c r="A271" s="6" t="s">
        <v>144</v>
      </c>
      <c r="B271" s="6" t="s">
        <v>145</v>
      </c>
      <c r="C271" s="6">
        <v>41200</v>
      </c>
      <c r="D271" s="6">
        <v>87</v>
      </c>
      <c r="E271" s="6">
        <v>5</v>
      </c>
      <c r="F271" s="6">
        <v>2</v>
      </c>
      <c r="G271" s="6">
        <v>2028</v>
      </c>
      <c r="H271" s="6">
        <v>1433.9</v>
      </c>
    </row>
    <row r="272" spans="1:8" x14ac:dyDescent="0.35">
      <c r="A272" s="6" t="s">
        <v>144</v>
      </c>
      <c r="B272" s="6" t="s">
        <v>145</v>
      </c>
      <c r="C272" s="6">
        <v>41200</v>
      </c>
      <c r="D272" s="6">
        <v>87</v>
      </c>
      <c r="E272" s="6">
        <v>5</v>
      </c>
      <c r="F272" s="6">
        <v>2</v>
      </c>
      <c r="G272" s="6">
        <v>2029</v>
      </c>
      <c r="H272" s="6">
        <v>1433.9</v>
      </c>
    </row>
    <row r="273" spans="1:8" x14ac:dyDescent="0.35">
      <c r="A273" s="6" t="s">
        <v>144</v>
      </c>
      <c r="B273" s="6" t="s">
        <v>145</v>
      </c>
      <c r="C273" s="6">
        <v>41200</v>
      </c>
      <c r="D273" s="6">
        <v>87</v>
      </c>
      <c r="E273" s="6">
        <v>5</v>
      </c>
      <c r="F273" s="6">
        <v>2</v>
      </c>
      <c r="G273" s="6">
        <v>2030</v>
      </c>
      <c r="H273" s="6">
        <v>1433.9</v>
      </c>
    </row>
    <row r="274" spans="1:8" x14ac:dyDescent="0.35">
      <c r="A274" s="6" t="s">
        <v>144</v>
      </c>
      <c r="B274" s="6" t="s">
        <v>145</v>
      </c>
      <c r="C274" s="6">
        <v>41200</v>
      </c>
      <c r="D274" s="6">
        <v>87</v>
      </c>
      <c r="E274" s="6">
        <v>5</v>
      </c>
      <c r="F274" s="6">
        <v>2</v>
      </c>
      <c r="G274" s="6">
        <v>2031</v>
      </c>
      <c r="H274" s="6">
        <v>1433.9</v>
      </c>
    </row>
    <row r="275" spans="1:8" x14ac:dyDescent="0.35">
      <c r="A275" s="6" t="s">
        <v>11</v>
      </c>
      <c r="B275" s="6" t="s">
        <v>12</v>
      </c>
      <c r="C275" s="6">
        <v>148000</v>
      </c>
      <c r="D275" s="6">
        <v>100</v>
      </c>
      <c r="E275" s="6">
        <v>1</v>
      </c>
      <c r="F275" s="6">
        <v>1</v>
      </c>
      <c r="G275" s="6">
        <v>2026</v>
      </c>
    </row>
    <row r="276" spans="1:8" x14ac:dyDescent="0.35">
      <c r="A276" s="6" t="s">
        <v>11</v>
      </c>
      <c r="B276" s="6" t="s">
        <v>12</v>
      </c>
      <c r="C276" s="6">
        <v>148000</v>
      </c>
      <c r="D276" s="6">
        <v>100</v>
      </c>
      <c r="E276" s="6">
        <v>1</v>
      </c>
      <c r="F276" s="6">
        <v>1</v>
      </c>
      <c r="G276" s="6">
        <v>2027</v>
      </c>
    </row>
    <row r="277" spans="1:8" x14ac:dyDescent="0.35">
      <c r="A277" s="6" t="s">
        <v>11</v>
      </c>
      <c r="B277" s="6" t="s">
        <v>12</v>
      </c>
      <c r="C277" s="6">
        <v>148000</v>
      </c>
      <c r="D277" s="6">
        <v>100</v>
      </c>
      <c r="E277" s="6">
        <v>1</v>
      </c>
      <c r="F277" s="6">
        <v>1</v>
      </c>
      <c r="G277" s="6">
        <v>2028</v>
      </c>
      <c r="H277" s="6">
        <v>1433.92</v>
      </c>
    </row>
    <row r="278" spans="1:8" x14ac:dyDescent="0.35">
      <c r="A278" s="6" t="s">
        <v>11</v>
      </c>
      <c r="B278" s="6" t="s">
        <v>12</v>
      </c>
      <c r="C278" s="6">
        <v>148000</v>
      </c>
      <c r="D278" s="6">
        <v>100</v>
      </c>
      <c r="E278" s="6">
        <v>1</v>
      </c>
      <c r="F278" s="6">
        <v>1</v>
      </c>
      <c r="G278" s="6">
        <v>2029</v>
      </c>
      <c r="H278" s="6">
        <v>1433.92</v>
      </c>
    </row>
    <row r="279" spans="1:8" x14ac:dyDescent="0.35">
      <c r="A279" s="6" t="s">
        <v>11</v>
      </c>
      <c r="B279" s="6" t="s">
        <v>12</v>
      </c>
      <c r="C279" s="6">
        <v>148000</v>
      </c>
      <c r="D279" s="6">
        <v>100</v>
      </c>
      <c r="E279" s="6">
        <v>1</v>
      </c>
      <c r="F279" s="6">
        <v>1</v>
      </c>
      <c r="G279" s="6">
        <v>2030</v>
      </c>
      <c r="H279" s="6">
        <v>1433.92</v>
      </c>
    </row>
    <row r="280" spans="1:8" x14ac:dyDescent="0.35">
      <c r="A280" s="6" t="s">
        <v>11</v>
      </c>
      <c r="B280" s="6" t="s">
        <v>12</v>
      </c>
      <c r="C280" s="6">
        <v>148000</v>
      </c>
      <c r="D280" s="6">
        <v>100</v>
      </c>
      <c r="E280" s="6">
        <v>1</v>
      </c>
      <c r="F280" s="6">
        <v>1</v>
      </c>
      <c r="G280" s="6">
        <v>2031</v>
      </c>
      <c r="H280" s="6">
        <v>1433.92</v>
      </c>
    </row>
    <row r="281" spans="1:8" x14ac:dyDescent="0.35">
      <c r="A281" s="6" t="s">
        <v>150</v>
      </c>
      <c r="B281" s="6" t="s">
        <v>151</v>
      </c>
      <c r="C281" s="6">
        <v>155820</v>
      </c>
      <c r="D281" s="6">
        <v>100</v>
      </c>
      <c r="E281" s="6">
        <v>1</v>
      </c>
      <c r="F281" s="6">
        <v>1</v>
      </c>
      <c r="G281" s="6">
        <v>2026</v>
      </c>
      <c r="H281" s="6">
        <v>0</v>
      </c>
    </row>
    <row r="282" spans="1:8" x14ac:dyDescent="0.35">
      <c r="A282" s="6" t="s">
        <v>150</v>
      </c>
      <c r="B282" s="6" t="s">
        <v>151</v>
      </c>
      <c r="C282" s="6">
        <v>155820</v>
      </c>
      <c r="D282" s="6">
        <v>100</v>
      </c>
      <c r="E282" s="6">
        <v>1</v>
      </c>
      <c r="F282" s="6">
        <v>1</v>
      </c>
      <c r="G282" s="6">
        <v>2027</v>
      </c>
    </row>
    <row r="283" spans="1:8" x14ac:dyDescent="0.35">
      <c r="A283" s="6" t="s">
        <v>150</v>
      </c>
      <c r="B283" s="6" t="s">
        <v>151</v>
      </c>
      <c r="C283" s="6">
        <v>155820</v>
      </c>
      <c r="D283" s="6">
        <v>100</v>
      </c>
      <c r="E283" s="6">
        <v>1</v>
      </c>
      <c r="F283" s="6">
        <v>1</v>
      </c>
      <c r="G283" s="6">
        <v>2028</v>
      </c>
      <c r="H283" s="6">
        <v>1433.92</v>
      </c>
    </row>
    <row r="284" spans="1:8" x14ac:dyDescent="0.35">
      <c r="A284" s="6" t="s">
        <v>150</v>
      </c>
      <c r="B284" s="6" t="s">
        <v>151</v>
      </c>
      <c r="C284" s="6">
        <v>155820</v>
      </c>
      <c r="D284" s="6">
        <v>100</v>
      </c>
      <c r="E284" s="6">
        <v>1</v>
      </c>
      <c r="F284" s="6">
        <v>1</v>
      </c>
      <c r="G284" s="6">
        <v>2029</v>
      </c>
      <c r="H284" s="6">
        <v>1433.92</v>
      </c>
    </row>
    <row r="285" spans="1:8" x14ac:dyDescent="0.35">
      <c r="A285" s="6" t="s">
        <v>150</v>
      </c>
      <c r="B285" s="6" t="s">
        <v>151</v>
      </c>
      <c r="C285" s="6">
        <v>155820</v>
      </c>
      <c r="D285" s="6">
        <v>100</v>
      </c>
      <c r="E285" s="6">
        <v>1</v>
      </c>
      <c r="F285" s="6">
        <v>1</v>
      </c>
      <c r="G285" s="6">
        <v>2030</v>
      </c>
      <c r="H285" s="6">
        <v>1433.92</v>
      </c>
    </row>
    <row r="286" spans="1:8" x14ac:dyDescent="0.35">
      <c r="A286" s="6" t="s">
        <v>150</v>
      </c>
      <c r="B286" s="6" t="s">
        <v>151</v>
      </c>
      <c r="C286" s="6">
        <v>155820</v>
      </c>
      <c r="D286" s="6">
        <v>100</v>
      </c>
      <c r="E286" s="6">
        <v>1</v>
      </c>
      <c r="F286" s="6">
        <v>1</v>
      </c>
      <c r="G286" s="6">
        <v>2031</v>
      </c>
      <c r="H286" s="6">
        <v>1433.92</v>
      </c>
    </row>
    <row r="287" spans="1:8" x14ac:dyDescent="0.35">
      <c r="A287" s="6" t="s">
        <v>50</v>
      </c>
      <c r="B287" s="6" t="s">
        <v>51</v>
      </c>
      <c r="C287" s="6">
        <v>28164</v>
      </c>
      <c r="D287" s="6">
        <v>100</v>
      </c>
      <c r="E287" s="6">
        <v>1</v>
      </c>
      <c r="F287" s="6">
        <v>2</v>
      </c>
      <c r="G287" s="6">
        <v>2026</v>
      </c>
      <c r="H287" s="6">
        <v>0</v>
      </c>
    </row>
    <row r="288" spans="1:8" x14ac:dyDescent="0.35">
      <c r="A288" s="6" t="s">
        <v>50</v>
      </c>
      <c r="B288" s="6" t="s">
        <v>51</v>
      </c>
      <c r="C288" s="6">
        <v>28164</v>
      </c>
      <c r="D288" s="6">
        <v>100</v>
      </c>
      <c r="E288" s="6">
        <v>1</v>
      </c>
      <c r="F288" s="6">
        <v>2</v>
      </c>
      <c r="G288" s="6">
        <v>2027</v>
      </c>
    </row>
    <row r="289" spans="1:8" x14ac:dyDescent="0.35">
      <c r="A289" s="6" t="s">
        <v>50</v>
      </c>
      <c r="B289" s="6" t="s">
        <v>51</v>
      </c>
      <c r="C289" s="6">
        <v>28164</v>
      </c>
      <c r="D289" s="6">
        <v>100</v>
      </c>
      <c r="E289" s="6">
        <v>1</v>
      </c>
      <c r="F289" s="6">
        <v>2</v>
      </c>
      <c r="G289" s="6">
        <v>2028</v>
      </c>
      <c r="H289" s="6">
        <v>1426.78</v>
      </c>
    </row>
    <row r="290" spans="1:8" x14ac:dyDescent="0.35">
      <c r="A290" s="6" t="s">
        <v>50</v>
      </c>
      <c r="B290" s="6" t="s">
        <v>51</v>
      </c>
      <c r="C290" s="6">
        <v>28164</v>
      </c>
      <c r="D290" s="6">
        <v>100</v>
      </c>
      <c r="E290" s="6">
        <v>1</v>
      </c>
      <c r="F290" s="6">
        <v>2</v>
      </c>
      <c r="G290" s="6">
        <v>2029</v>
      </c>
      <c r="H290" s="6">
        <v>1426.78</v>
      </c>
    </row>
    <row r="291" spans="1:8" x14ac:dyDescent="0.35">
      <c r="A291" s="6" t="s">
        <v>50</v>
      </c>
      <c r="B291" s="6" t="s">
        <v>51</v>
      </c>
      <c r="C291" s="6">
        <v>28164</v>
      </c>
      <c r="D291" s="6">
        <v>100</v>
      </c>
      <c r="E291" s="6">
        <v>1</v>
      </c>
      <c r="F291" s="6">
        <v>2</v>
      </c>
      <c r="G291" s="6">
        <v>2030</v>
      </c>
      <c r="H291" s="6">
        <v>1426.78</v>
      </c>
    </row>
    <row r="292" spans="1:8" x14ac:dyDescent="0.35">
      <c r="A292" s="6" t="s">
        <v>50</v>
      </c>
      <c r="B292" s="6" t="s">
        <v>51</v>
      </c>
      <c r="C292" s="6">
        <v>28164</v>
      </c>
      <c r="D292" s="6">
        <v>100</v>
      </c>
      <c r="E292" s="6">
        <v>1</v>
      </c>
      <c r="F292" s="6">
        <v>2</v>
      </c>
      <c r="G292" s="6">
        <v>2031</v>
      </c>
      <c r="H292" s="6">
        <v>1426.78</v>
      </c>
    </row>
    <row r="293" spans="1:8" x14ac:dyDescent="0.35">
      <c r="A293" s="6" t="s">
        <v>46</v>
      </c>
      <c r="B293" s="6" t="s">
        <v>47</v>
      </c>
      <c r="C293" s="6">
        <v>28164</v>
      </c>
      <c r="D293" s="6">
        <v>100</v>
      </c>
      <c r="E293" s="6">
        <v>1</v>
      </c>
      <c r="F293" s="6">
        <v>2</v>
      </c>
      <c r="G293" s="6">
        <v>2026</v>
      </c>
      <c r="H293" s="6">
        <v>0</v>
      </c>
    </row>
    <row r="294" spans="1:8" x14ac:dyDescent="0.35">
      <c r="A294" s="6" t="s">
        <v>46</v>
      </c>
      <c r="B294" s="6" t="s">
        <v>47</v>
      </c>
      <c r="C294" s="6">
        <v>28164</v>
      </c>
      <c r="D294" s="6">
        <v>100</v>
      </c>
      <c r="E294" s="6">
        <v>1</v>
      </c>
      <c r="F294" s="6">
        <v>2</v>
      </c>
      <c r="G294" s="6">
        <v>2027</v>
      </c>
    </row>
    <row r="295" spans="1:8" x14ac:dyDescent="0.35">
      <c r="A295" s="6" t="s">
        <v>46</v>
      </c>
      <c r="B295" s="6" t="s">
        <v>47</v>
      </c>
      <c r="C295" s="6">
        <v>28164</v>
      </c>
      <c r="D295" s="6">
        <v>100</v>
      </c>
      <c r="E295" s="6">
        <v>1</v>
      </c>
      <c r="F295" s="6">
        <v>2</v>
      </c>
      <c r="G295" s="6">
        <v>2028</v>
      </c>
      <c r="H295" s="6">
        <v>1426.78</v>
      </c>
    </row>
    <row r="296" spans="1:8" x14ac:dyDescent="0.35">
      <c r="A296" s="6" t="s">
        <v>46</v>
      </c>
      <c r="B296" s="6" t="s">
        <v>47</v>
      </c>
      <c r="C296" s="6">
        <v>28164</v>
      </c>
      <c r="D296" s="6">
        <v>100</v>
      </c>
      <c r="E296" s="6">
        <v>1</v>
      </c>
      <c r="F296" s="6">
        <v>2</v>
      </c>
      <c r="G296" s="6">
        <v>2029</v>
      </c>
      <c r="H296" s="6">
        <v>1426.78</v>
      </c>
    </row>
    <row r="297" spans="1:8" x14ac:dyDescent="0.35">
      <c r="A297" s="6" t="s">
        <v>46</v>
      </c>
      <c r="B297" s="6" t="s">
        <v>47</v>
      </c>
      <c r="C297" s="6">
        <v>28164</v>
      </c>
      <c r="D297" s="6">
        <v>100</v>
      </c>
      <c r="E297" s="6">
        <v>1</v>
      </c>
      <c r="F297" s="6">
        <v>2</v>
      </c>
      <c r="G297" s="6">
        <v>2030</v>
      </c>
      <c r="H297" s="6">
        <v>1426.78</v>
      </c>
    </row>
    <row r="298" spans="1:8" x14ac:dyDescent="0.35">
      <c r="A298" s="6" t="s">
        <v>46</v>
      </c>
      <c r="B298" s="6" t="s">
        <v>47</v>
      </c>
      <c r="C298" s="6">
        <v>28164</v>
      </c>
      <c r="D298" s="6">
        <v>100</v>
      </c>
      <c r="E298" s="6">
        <v>1</v>
      </c>
      <c r="F298" s="6">
        <v>2</v>
      </c>
      <c r="G298" s="6">
        <v>2031</v>
      </c>
      <c r="H298" s="6">
        <v>1426.78</v>
      </c>
    </row>
    <row r="299" spans="1:8" x14ac:dyDescent="0.35">
      <c r="A299" s="6" t="s">
        <v>36</v>
      </c>
      <c r="B299" s="6" t="s">
        <v>37</v>
      </c>
      <c r="C299" s="6">
        <v>500000</v>
      </c>
      <c r="D299" s="6">
        <v>100</v>
      </c>
      <c r="E299" s="6">
        <v>3</v>
      </c>
      <c r="F299" s="6">
        <v>4</v>
      </c>
      <c r="G299" s="6">
        <v>2026</v>
      </c>
      <c r="H299" s="6">
        <v>1433.77</v>
      </c>
    </row>
    <row r="300" spans="1:8" x14ac:dyDescent="0.35">
      <c r="A300" s="6" t="s">
        <v>36</v>
      </c>
      <c r="B300" s="6" t="s">
        <v>37</v>
      </c>
      <c r="C300" s="6">
        <v>500000</v>
      </c>
      <c r="D300" s="6">
        <v>100</v>
      </c>
      <c r="E300" s="6">
        <v>3</v>
      </c>
      <c r="F300" s="6">
        <v>4</v>
      </c>
      <c r="G300" s="6">
        <v>2027</v>
      </c>
      <c r="H300" s="6">
        <v>1433.77</v>
      </c>
    </row>
    <row r="301" spans="1:8" x14ac:dyDescent="0.35">
      <c r="A301" s="6" t="s">
        <v>36</v>
      </c>
      <c r="B301" s="6" t="s">
        <v>37</v>
      </c>
      <c r="C301" s="6">
        <v>500000</v>
      </c>
      <c r="D301" s="6">
        <v>100</v>
      </c>
      <c r="E301" s="6">
        <v>3</v>
      </c>
      <c r="F301" s="6">
        <v>4</v>
      </c>
      <c r="G301" s="6">
        <v>2028</v>
      </c>
      <c r="H301" s="6">
        <v>1433.77</v>
      </c>
    </row>
    <row r="302" spans="1:8" x14ac:dyDescent="0.35">
      <c r="A302" s="6" t="s">
        <v>36</v>
      </c>
      <c r="B302" s="6" t="s">
        <v>37</v>
      </c>
      <c r="C302" s="6">
        <v>500000</v>
      </c>
      <c r="D302" s="6">
        <v>100</v>
      </c>
      <c r="E302" s="6">
        <v>3</v>
      </c>
      <c r="F302" s="6">
        <v>4</v>
      </c>
      <c r="G302" s="6">
        <v>2029</v>
      </c>
      <c r="H302" s="6">
        <v>1433.77</v>
      </c>
    </row>
    <row r="303" spans="1:8" x14ac:dyDescent="0.35">
      <c r="A303" s="6" t="s">
        <v>36</v>
      </c>
      <c r="B303" s="6" t="s">
        <v>37</v>
      </c>
      <c r="C303" s="6">
        <v>500000</v>
      </c>
      <c r="D303" s="6">
        <v>100</v>
      </c>
      <c r="E303" s="6">
        <v>3</v>
      </c>
      <c r="F303" s="6">
        <v>4</v>
      </c>
      <c r="G303" s="6">
        <v>2030</v>
      </c>
      <c r="H303" s="6">
        <v>1433.77</v>
      </c>
    </row>
    <row r="304" spans="1:8" x14ac:dyDescent="0.35">
      <c r="A304" s="6" t="s">
        <v>36</v>
      </c>
      <c r="B304" s="6" t="s">
        <v>37</v>
      </c>
      <c r="C304" s="6">
        <v>500000</v>
      </c>
      <c r="D304" s="6">
        <v>100</v>
      </c>
      <c r="E304" s="6">
        <v>3</v>
      </c>
      <c r="F304" s="6">
        <v>4</v>
      </c>
      <c r="G304" s="6">
        <v>2031</v>
      </c>
      <c r="H304" s="6">
        <v>1433.77</v>
      </c>
    </row>
    <row r="305" spans="1:8" x14ac:dyDescent="0.35">
      <c r="A305" s="6" t="s">
        <v>126</v>
      </c>
      <c r="B305" s="6" t="s">
        <v>127</v>
      </c>
      <c r="C305" s="6">
        <v>291352</v>
      </c>
      <c r="D305" s="6">
        <v>100</v>
      </c>
      <c r="E305" s="6">
        <v>1</v>
      </c>
      <c r="F305" s="6">
        <v>2</v>
      </c>
      <c r="G305" s="6">
        <v>2026</v>
      </c>
    </row>
    <row r="306" spans="1:8" x14ac:dyDescent="0.35">
      <c r="A306" s="6" t="s">
        <v>126</v>
      </c>
      <c r="B306" s="6" t="s">
        <v>127</v>
      </c>
      <c r="C306" s="6">
        <v>291352</v>
      </c>
      <c r="D306" s="6">
        <v>100</v>
      </c>
      <c r="E306" s="6">
        <v>1</v>
      </c>
      <c r="F306" s="6">
        <v>2</v>
      </c>
      <c r="G306" s="6">
        <v>2027</v>
      </c>
    </row>
    <row r="307" spans="1:8" x14ac:dyDescent="0.35">
      <c r="A307" s="6" t="s">
        <v>126</v>
      </c>
      <c r="B307" s="6" t="s">
        <v>127</v>
      </c>
      <c r="C307" s="6">
        <v>291352</v>
      </c>
      <c r="D307" s="6">
        <v>100</v>
      </c>
      <c r="E307" s="6">
        <v>1</v>
      </c>
      <c r="F307" s="6">
        <v>2</v>
      </c>
      <c r="G307" s="6">
        <v>2028</v>
      </c>
      <c r="H307" s="6">
        <v>1432.98</v>
      </c>
    </row>
    <row r="308" spans="1:8" x14ac:dyDescent="0.35">
      <c r="A308" s="6" t="s">
        <v>126</v>
      </c>
      <c r="B308" s="6" t="s">
        <v>127</v>
      </c>
      <c r="C308" s="6">
        <v>291352</v>
      </c>
      <c r="D308" s="6">
        <v>100</v>
      </c>
      <c r="E308" s="6">
        <v>1</v>
      </c>
      <c r="F308" s="6">
        <v>2</v>
      </c>
      <c r="G308" s="6">
        <v>2029</v>
      </c>
      <c r="H308" s="6">
        <v>1432.98</v>
      </c>
    </row>
    <row r="309" spans="1:8" x14ac:dyDescent="0.35">
      <c r="A309" s="6" t="s">
        <v>126</v>
      </c>
      <c r="B309" s="6" t="s">
        <v>127</v>
      </c>
      <c r="C309" s="6">
        <v>291352</v>
      </c>
      <c r="D309" s="6">
        <v>100</v>
      </c>
      <c r="E309" s="6">
        <v>1</v>
      </c>
      <c r="F309" s="6">
        <v>2</v>
      </c>
      <c r="G309" s="6">
        <v>2030</v>
      </c>
      <c r="H309" s="6">
        <v>1432.98</v>
      </c>
    </row>
    <row r="310" spans="1:8" x14ac:dyDescent="0.35">
      <c r="A310" s="6" t="s">
        <v>126</v>
      </c>
      <c r="B310" s="6" t="s">
        <v>127</v>
      </c>
      <c r="C310" s="6">
        <v>291352</v>
      </c>
      <c r="D310" s="6">
        <v>100</v>
      </c>
      <c r="E310" s="6">
        <v>1</v>
      </c>
      <c r="F310" s="6">
        <v>2</v>
      </c>
      <c r="G310" s="6">
        <v>2031</v>
      </c>
      <c r="H310" s="6">
        <v>1432.98</v>
      </c>
    </row>
    <row r="311" spans="1:8" x14ac:dyDescent="0.35">
      <c r="A311" s="6" t="s">
        <v>128</v>
      </c>
      <c r="B311" s="6" t="s">
        <v>129</v>
      </c>
      <c r="C311" s="6">
        <v>112902</v>
      </c>
      <c r="D311" s="6">
        <v>100</v>
      </c>
      <c r="E311" s="6">
        <v>1</v>
      </c>
      <c r="F311" s="6">
        <v>2</v>
      </c>
      <c r="G311" s="6">
        <v>2026</v>
      </c>
      <c r="H311" s="6">
        <v>0</v>
      </c>
    </row>
    <row r="312" spans="1:8" x14ac:dyDescent="0.35">
      <c r="A312" s="6" t="s">
        <v>128</v>
      </c>
      <c r="B312" s="6" t="s">
        <v>129</v>
      </c>
      <c r="C312" s="6">
        <v>112902</v>
      </c>
      <c r="D312" s="6">
        <v>100</v>
      </c>
      <c r="E312" s="6">
        <v>1</v>
      </c>
      <c r="F312" s="6">
        <v>2</v>
      </c>
      <c r="G312" s="6">
        <v>2027</v>
      </c>
    </row>
    <row r="313" spans="1:8" x14ac:dyDescent="0.35">
      <c r="A313" s="6" t="s">
        <v>128</v>
      </c>
      <c r="B313" s="6" t="s">
        <v>129</v>
      </c>
      <c r="C313" s="6">
        <v>112902</v>
      </c>
      <c r="D313" s="6">
        <v>100</v>
      </c>
      <c r="E313" s="6">
        <v>1</v>
      </c>
      <c r="F313" s="6">
        <v>2</v>
      </c>
      <c r="G313" s="6">
        <v>2028</v>
      </c>
      <c r="H313" s="6">
        <v>1432.98</v>
      </c>
    </row>
    <row r="314" spans="1:8" x14ac:dyDescent="0.35">
      <c r="A314" s="6" t="s">
        <v>128</v>
      </c>
      <c r="B314" s="6" t="s">
        <v>129</v>
      </c>
      <c r="C314" s="6">
        <v>112902</v>
      </c>
      <c r="D314" s="6">
        <v>100</v>
      </c>
      <c r="E314" s="6">
        <v>1</v>
      </c>
      <c r="F314" s="6">
        <v>2</v>
      </c>
      <c r="G314" s="6">
        <v>2029</v>
      </c>
      <c r="H314" s="6">
        <v>1432.98</v>
      </c>
    </row>
    <row r="315" spans="1:8" x14ac:dyDescent="0.35">
      <c r="A315" s="6" t="s">
        <v>128</v>
      </c>
      <c r="B315" s="6" t="s">
        <v>129</v>
      </c>
      <c r="C315" s="6">
        <v>112902</v>
      </c>
      <c r="D315" s="6">
        <v>100</v>
      </c>
      <c r="E315" s="6">
        <v>1</v>
      </c>
      <c r="F315" s="6">
        <v>2</v>
      </c>
      <c r="G315" s="6">
        <v>2030</v>
      </c>
      <c r="H315" s="6">
        <v>1432.98</v>
      </c>
    </row>
    <row r="316" spans="1:8" x14ac:dyDescent="0.35">
      <c r="A316" s="6" t="s">
        <v>128</v>
      </c>
      <c r="B316" s="6" t="s">
        <v>129</v>
      </c>
      <c r="C316" s="6">
        <v>112902</v>
      </c>
      <c r="D316" s="6">
        <v>100</v>
      </c>
      <c r="E316" s="6">
        <v>1</v>
      </c>
      <c r="F316" s="6">
        <v>2</v>
      </c>
      <c r="G316" s="6">
        <v>2031</v>
      </c>
      <c r="H316" s="6">
        <v>1432.98</v>
      </c>
    </row>
    <row r="317" spans="1:8" x14ac:dyDescent="0.35">
      <c r="A317" s="6" t="s">
        <v>301</v>
      </c>
      <c r="B317" s="6" t="s">
        <v>302</v>
      </c>
      <c r="C317" s="6">
        <v>136200</v>
      </c>
      <c r="D317" s="6">
        <v>39.56</v>
      </c>
      <c r="E317" s="6">
        <v>2.5</v>
      </c>
      <c r="F317" s="6">
        <v>5.5</v>
      </c>
      <c r="G317" s="6">
        <v>2026</v>
      </c>
      <c r="H317" s="6">
        <v>0</v>
      </c>
    </row>
    <row r="318" spans="1:8" x14ac:dyDescent="0.35">
      <c r="A318" s="6" t="s">
        <v>301</v>
      </c>
      <c r="B318" s="6" t="s">
        <v>302</v>
      </c>
      <c r="C318" s="6">
        <v>136200</v>
      </c>
      <c r="D318" s="6">
        <v>39.56</v>
      </c>
      <c r="E318" s="6">
        <v>2.5</v>
      </c>
      <c r="F318" s="6">
        <v>5.5</v>
      </c>
      <c r="G318" s="6">
        <v>2027</v>
      </c>
    </row>
    <row r="319" spans="1:8" x14ac:dyDescent="0.35">
      <c r="A319" s="6" t="s">
        <v>301</v>
      </c>
      <c r="B319" s="6" t="s">
        <v>302</v>
      </c>
      <c r="C319" s="6">
        <v>136200</v>
      </c>
      <c r="D319" s="6">
        <v>39.56</v>
      </c>
      <c r="E319" s="6">
        <v>2.5</v>
      </c>
      <c r="F319" s="6">
        <v>5.5</v>
      </c>
      <c r="G319" s="6">
        <v>2028</v>
      </c>
    </row>
    <row r="320" spans="1:8" x14ac:dyDescent="0.35">
      <c r="A320" s="6" t="s">
        <v>301</v>
      </c>
      <c r="B320" s="6" t="s">
        <v>302</v>
      </c>
      <c r="C320" s="6">
        <v>136200</v>
      </c>
      <c r="D320" s="6">
        <v>39.56</v>
      </c>
      <c r="E320" s="6">
        <v>2.5</v>
      </c>
      <c r="F320" s="6">
        <v>5.5</v>
      </c>
      <c r="G320" s="6">
        <v>2029</v>
      </c>
    </row>
    <row r="321" spans="1:8" x14ac:dyDescent="0.35">
      <c r="A321" s="6" t="s">
        <v>301</v>
      </c>
      <c r="B321" s="6" t="s">
        <v>302</v>
      </c>
      <c r="C321" s="6">
        <v>136200</v>
      </c>
      <c r="D321" s="6">
        <v>39.56</v>
      </c>
      <c r="E321" s="6">
        <v>2.5</v>
      </c>
      <c r="F321" s="6">
        <v>5.5</v>
      </c>
      <c r="G321" s="6">
        <v>2030</v>
      </c>
      <c r="H321" s="6">
        <v>2515.86</v>
      </c>
    </row>
    <row r="322" spans="1:8" x14ac:dyDescent="0.35">
      <c r="A322" s="6" t="s">
        <v>120</v>
      </c>
      <c r="B322" s="6" t="s">
        <v>121</v>
      </c>
      <c r="C322" s="6">
        <v>124656</v>
      </c>
      <c r="D322" s="6">
        <v>100</v>
      </c>
      <c r="E322" s="6">
        <v>1</v>
      </c>
      <c r="F322" s="6">
        <v>2</v>
      </c>
      <c r="G322" s="6">
        <v>2026</v>
      </c>
    </row>
    <row r="323" spans="1:8" x14ac:dyDescent="0.35">
      <c r="A323" s="6" t="s">
        <v>120</v>
      </c>
      <c r="B323" s="6" t="s">
        <v>121</v>
      </c>
      <c r="C323" s="6">
        <v>124656</v>
      </c>
      <c r="D323" s="6">
        <v>100</v>
      </c>
      <c r="E323" s="6">
        <v>1</v>
      </c>
      <c r="F323" s="6">
        <v>2</v>
      </c>
      <c r="G323" s="6">
        <v>2027</v>
      </c>
    </row>
    <row r="324" spans="1:8" x14ac:dyDescent="0.35">
      <c r="A324" s="6" t="s">
        <v>120</v>
      </c>
      <c r="B324" s="6" t="s">
        <v>121</v>
      </c>
      <c r="C324" s="6">
        <v>124656</v>
      </c>
      <c r="D324" s="6">
        <v>100</v>
      </c>
      <c r="E324" s="6">
        <v>1</v>
      </c>
      <c r="F324" s="6">
        <v>2</v>
      </c>
      <c r="G324" s="6">
        <v>2028</v>
      </c>
      <c r="H324" s="6">
        <v>1432.98</v>
      </c>
    </row>
    <row r="325" spans="1:8" x14ac:dyDescent="0.35">
      <c r="A325" s="6" t="s">
        <v>120</v>
      </c>
      <c r="B325" s="6" t="s">
        <v>121</v>
      </c>
      <c r="C325" s="6">
        <v>124656</v>
      </c>
      <c r="D325" s="6">
        <v>100</v>
      </c>
      <c r="E325" s="6">
        <v>1</v>
      </c>
      <c r="F325" s="6">
        <v>2</v>
      </c>
      <c r="G325" s="6">
        <v>2029</v>
      </c>
      <c r="H325" s="6">
        <v>1432.98</v>
      </c>
    </row>
    <row r="326" spans="1:8" x14ac:dyDescent="0.35">
      <c r="A326" s="6" t="s">
        <v>120</v>
      </c>
      <c r="B326" s="6" t="s">
        <v>121</v>
      </c>
      <c r="C326" s="6">
        <v>124656</v>
      </c>
      <c r="D326" s="6">
        <v>100</v>
      </c>
      <c r="E326" s="6">
        <v>1</v>
      </c>
      <c r="F326" s="6">
        <v>2</v>
      </c>
      <c r="G326" s="6">
        <v>2030</v>
      </c>
      <c r="H326" s="6">
        <v>1432.98</v>
      </c>
    </row>
    <row r="327" spans="1:8" x14ac:dyDescent="0.35">
      <c r="A327" s="6" t="s">
        <v>120</v>
      </c>
      <c r="B327" s="6" t="s">
        <v>121</v>
      </c>
      <c r="C327" s="6">
        <v>124656</v>
      </c>
      <c r="D327" s="6">
        <v>100</v>
      </c>
      <c r="E327" s="6">
        <v>1</v>
      </c>
      <c r="F327" s="6">
        <v>2</v>
      </c>
      <c r="G327" s="6">
        <v>2031</v>
      </c>
      <c r="H327" s="6">
        <v>1432.98</v>
      </c>
    </row>
    <row r="328" spans="1:8" x14ac:dyDescent="0.35">
      <c r="A328" s="6" t="s">
        <v>122</v>
      </c>
      <c r="B328" s="6" t="s">
        <v>123</v>
      </c>
      <c r="C328" s="6">
        <v>62328</v>
      </c>
      <c r="D328" s="6">
        <v>100</v>
      </c>
      <c r="E328" s="6">
        <v>1</v>
      </c>
      <c r="F328" s="6">
        <v>2</v>
      </c>
      <c r="G328" s="6">
        <v>2026</v>
      </c>
    </row>
    <row r="329" spans="1:8" x14ac:dyDescent="0.35">
      <c r="A329" s="6" t="s">
        <v>122</v>
      </c>
      <c r="B329" s="6" t="s">
        <v>123</v>
      </c>
      <c r="C329" s="6">
        <v>62328</v>
      </c>
      <c r="D329" s="6">
        <v>100</v>
      </c>
      <c r="E329" s="6">
        <v>1</v>
      </c>
      <c r="F329" s="6">
        <v>2</v>
      </c>
      <c r="G329" s="6">
        <v>2027</v>
      </c>
    </row>
    <row r="330" spans="1:8" x14ac:dyDescent="0.35">
      <c r="A330" s="6" t="s">
        <v>122</v>
      </c>
      <c r="B330" s="6" t="s">
        <v>123</v>
      </c>
      <c r="C330" s="6">
        <v>62328</v>
      </c>
      <c r="D330" s="6">
        <v>100</v>
      </c>
      <c r="E330" s="6">
        <v>1</v>
      </c>
      <c r="F330" s="6">
        <v>2</v>
      </c>
      <c r="G330" s="6">
        <v>2028</v>
      </c>
      <c r="H330" s="6">
        <v>1432.98</v>
      </c>
    </row>
    <row r="331" spans="1:8" x14ac:dyDescent="0.35">
      <c r="A331" s="6" t="s">
        <v>122</v>
      </c>
      <c r="B331" s="6" t="s">
        <v>123</v>
      </c>
      <c r="C331" s="6">
        <v>62328</v>
      </c>
      <c r="D331" s="6">
        <v>100</v>
      </c>
      <c r="E331" s="6">
        <v>1</v>
      </c>
      <c r="F331" s="6">
        <v>2</v>
      </c>
      <c r="G331" s="6">
        <v>2029</v>
      </c>
      <c r="H331" s="6">
        <v>1432.98</v>
      </c>
    </row>
    <row r="332" spans="1:8" x14ac:dyDescent="0.35">
      <c r="A332" s="6" t="s">
        <v>122</v>
      </c>
      <c r="B332" s="6" t="s">
        <v>123</v>
      </c>
      <c r="C332" s="6">
        <v>62328</v>
      </c>
      <c r="D332" s="6">
        <v>100</v>
      </c>
      <c r="E332" s="6">
        <v>1</v>
      </c>
      <c r="F332" s="6">
        <v>2</v>
      </c>
      <c r="G332" s="6">
        <v>2030</v>
      </c>
      <c r="H332" s="6">
        <v>1432.98</v>
      </c>
    </row>
    <row r="333" spans="1:8" x14ac:dyDescent="0.35">
      <c r="A333" s="6" t="s">
        <v>122</v>
      </c>
      <c r="B333" s="6" t="s">
        <v>123</v>
      </c>
      <c r="C333" s="6">
        <v>62328</v>
      </c>
      <c r="D333" s="6">
        <v>100</v>
      </c>
      <c r="E333" s="6">
        <v>1</v>
      </c>
      <c r="F333" s="6">
        <v>2</v>
      </c>
      <c r="G333" s="6">
        <v>2031</v>
      </c>
      <c r="H333" s="6">
        <v>1432.98</v>
      </c>
    </row>
    <row r="334" spans="1:8" x14ac:dyDescent="0.35">
      <c r="A334" s="6" t="s">
        <v>22</v>
      </c>
      <c r="B334" s="6" t="s">
        <v>23</v>
      </c>
      <c r="C334" s="6">
        <v>18539</v>
      </c>
      <c r="D334" s="6">
        <v>97.8</v>
      </c>
      <c r="E334" s="6">
        <v>1</v>
      </c>
      <c r="F334" s="6">
        <v>4.7</v>
      </c>
      <c r="G334" s="6">
        <v>2026</v>
      </c>
      <c r="H334" s="6">
        <v>1432.79</v>
      </c>
    </row>
    <row r="335" spans="1:8" x14ac:dyDescent="0.35">
      <c r="A335" s="6" t="s">
        <v>22</v>
      </c>
      <c r="B335" s="6" t="s">
        <v>23</v>
      </c>
      <c r="C335" s="6">
        <v>18539</v>
      </c>
      <c r="D335" s="6">
        <v>97.8</v>
      </c>
      <c r="E335" s="6">
        <v>1</v>
      </c>
      <c r="F335" s="6">
        <v>4.7</v>
      </c>
      <c r="G335" s="6">
        <v>2027</v>
      </c>
      <c r="H335" s="6">
        <v>1432.79</v>
      </c>
    </row>
    <row r="336" spans="1:8" x14ac:dyDescent="0.35">
      <c r="A336" s="6" t="s">
        <v>22</v>
      </c>
      <c r="B336" s="6" t="s">
        <v>23</v>
      </c>
      <c r="C336" s="6">
        <v>18539</v>
      </c>
      <c r="D336" s="6">
        <v>97.8</v>
      </c>
      <c r="E336" s="6">
        <v>1</v>
      </c>
      <c r="F336" s="6">
        <v>4.7</v>
      </c>
      <c r="G336" s="6">
        <v>2028</v>
      </c>
      <c r="H336" s="6">
        <v>1432.79</v>
      </c>
    </row>
    <row r="337" spans="1:8" x14ac:dyDescent="0.35">
      <c r="A337" s="6" t="s">
        <v>22</v>
      </c>
      <c r="B337" s="6" t="s">
        <v>23</v>
      </c>
      <c r="C337" s="6">
        <v>18539</v>
      </c>
      <c r="D337" s="6">
        <v>97.8</v>
      </c>
      <c r="E337" s="6">
        <v>1</v>
      </c>
      <c r="F337" s="6">
        <v>4.7</v>
      </c>
      <c r="G337" s="6">
        <v>2029</v>
      </c>
      <c r="H337" s="6">
        <v>1432.79</v>
      </c>
    </row>
    <row r="338" spans="1:8" x14ac:dyDescent="0.35">
      <c r="A338" s="6" t="s">
        <v>22</v>
      </c>
      <c r="B338" s="6" t="s">
        <v>23</v>
      </c>
      <c r="C338" s="6">
        <v>18539</v>
      </c>
      <c r="D338" s="6">
        <v>97.8</v>
      </c>
      <c r="E338" s="6">
        <v>1</v>
      </c>
      <c r="F338" s="6">
        <v>4.7</v>
      </c>
      <c r="G338" s="6">
        <v>2030</v>
      </c>
      <c r="H338" s="6">
        <v>1432.79</v>
      </c>
    </row>
    <row r="339" spans="1:8" x14ac:dyDescent="0.35">
      <c r="A339" s="6" t="s">
        <v>22</v>
      </c>
      <c r="B339" s="6" t="s">
        <v>23</v>
      </c>
      <c r="C339" s="6">
        <v>18539</v>
      </c>
      <c r="D339" s="6">
        <v>97.8</v>
      </c>
      <c r="E339" s="6">
        <v>1</v>
      </c>
      <c r="F339" s="6">
        <v>4.7</v>
      </c>
      <c r="G339" s="6">
        <v>2031</v>
      </c>
      <c r="H339" s="6">
        <v>1432.79</v>
      </c>
    </row>
    <row r="340" spans="1:8" x14ac:dyDescent="0.35">
      <c r="A340" s="6" t="s">
        <v>116</v>
      </c>
      <c r="B340" s="6" t="s">
        <v>117</v>
      </c>
      <c r="C340" s="6">
        <v>466380</v>
      </c>
      <c r="D340" s="6">
        <v>100</v>
      </c>
      <c r="E340" s="6">
        <v>1</v>
      </c>
      <c r="F340" s="6">
        <v>2.0499999999999998</v>
      </c>
      <c r="G340" s="6">
        <v>2026</v>
      </c>
    </row>
    <row r="341" spans="1:8" x14ac:dyDescent="0.35">
      <c r="A341" s="6" t="s">
        <v>116</v>
      </c>
      <c r="B341" s="6" t="s">
        <v>117</v>
      </c>
      <c r="C341" s="6">
        <v>466380</v>
      </c>
      <c r="D341" s="6">
        <v>100</v>
      </c>
      <c r="E341" s="6">
        <v>1</v>
      </c>
      <c r="F341" s="6">
        <v>2.0499999999999998</v>
      </c>
      <c r="G341" s="6">
        <v>2027</v>
      </c>
    </row>
    <row r="342" spans="1:8" x14ac:dyDescent="0.35">
      <c r="A342" s="6" t="s">
        <v>116</v>
      </c>
      <c r="B342" s="6" t="s">
        <v>117</v>
      </c>
      <c r="C342" s="6">
        <v>466380</v>
      </c>
      <c r="D342" s="6">
        <v>100</v>
      </c>
      <c r="E342" s="6">
        <v>1</v>
      </c>
      <c r="F342" s="6">
        <v>2.0499999999999998</v>
      </c>
      <c r="G342" s="6">
        <v>2028</v>
      </c>
      <c r="H342" s="6">
        <v>919.42</v>
      </c>
    </row>
    <row r="343" spans="1:8" x14ac:dyDescent="0.35">
      <c r="A343" s="6" t="s">
        <v>116</v>
      </c>
      <c r="B343" s="6" t="s">
        <v>117</v>
      </c>
      <c r="C343" s="6">
        <v>466380</v>
      </c>
      <c r="D343" s="6">
        <v>100</v>
      </c>
      <c r="E343" s="6">
        <v>1</v>
      </c>
      <c r="F343" s="6">
        <v>2.0499999999999998</v>
      </c>
      <c r="G343" s="6">
        <v>2029</v>
      </c>
      <c r="H343" s="6">
        <v>919.42</v>
      </c>
    </row>
    <row r="344" spans="1:8" x14ac:dyDescent="0.35">
      <c r="A344" s="6" t="s">
        <v>116</v>
      </c>
      <c r="B344" s="6" t="s">
        <v>117</v>
      </c>
      <c r="C344" s="6">
        <v>466380</v>
      </c>
      <c r="D344" s="6">
        <v>100</v>
      </c>
      <c r="E344" s="6">
        <v>1</v>
      </c>
      <c r="F344" s="6">
        <v>2.0499999999999998</v>
      </c>
      <c r="G344" s="6">
        <v>2030</v>
      </c>
      <c r="H344" s="6">
        <v>919.42</v>
      </c>
    </row>
    <row r="345" spans="1:8" x14ac:dyDescent="0.35">
      <c r="A345" s="6" t="s">
        <v>116</v>
      </c>
      <c r="B345" s="6" t="s">
        <v>117</v>
      </c>
      <c r="C345" s="6">
        <v>466380</v>
      </c>
      <c r="D345" s="6">
        <v>100</v>
      </c>
      <c r="E345" s="6">
        <v>1</v>
      </c>
      <c r="F345" s="6">
        <v>2.0499999999999998</v>
      </c>
      <c r="G345" s="6">
        <v>2031</v>
      </c>
      <c r="H345" s="6">
        <v>919.42</v>
      </c>
    </row>
    <row r="346" spans="1:8" x14ac:dyDescent="0.35">
      <c r="A346" s="6" t="s">
        <v>118</v>
      </c>
      <c r="B346" s="6" t="s">
        <v>119</v>
      </c>
      <c r="C346" s="6">
        <v>233190</v>
      </c>
      <c r="D346" s="6">
        <v>100</v>
      </c>
      <c r="E346" s="6">
        <v>1</v>
      </c>
      <c r="F346" s="6">
        <v>2.0499999999999998</v>
      </c>
      <c r="G346" s="6">
        <v>2026</v>
      </c>
      <c r="H346" s="6">
        <v>0</v>
      </c>
    </row>
    <row r="347" spans="1:8" x14ac:dyDescent="0.35">
      <c r="A347" s="6" t="s">
        <v>118</v>
      </c>
      <c r="B347" s="6" t="s">
        <v>119</v>
      </c>
      <c r="C347" s="6">
        <v>233190</v>
      </c>
      <c r="D347" s="6">
        <v>100</v>
      </c>
      <c r="E347" s="6">
        <v>1</v>
      </c>
      <c r="F347" s="6">
        <v>2.0499999999999998</v>
      </c>
      <c r="G347" s="6">
        <v>2027</v>
      </c>
    </row>
    <row r="348" spans="1:8" x14ac:dyDescent="0.35">
      <c r="A348" s="6" t="s">
        <v>118</v>
      </c>
      <c r="B348" s="6" t="s">
        <v>119</v>
      </c>
      <c r="C348" s="6">
        <v>233190</v>
      </c>
      <c r="D348" s="6">
        <v>100</v>
      </c>
      <c r="E348" s="6">
        <v>1</v>
      </c>
      <c r="F348" s="6">
        <v>2.0499999999999998</v>
      </c>
      <c r="G348" s="6">
        <v>2028</v>
      </c>
      <c r="H348" s="6">
        <v>919.42</v>
      </c>
    </row>
    <row r="349" spans="1:8" x14ac:dyDescent="0.35">
      <c r="A349" s="6" t="s">
        <v>118</v>
      </c>
      <c r="B349" s="6" t="s">
        <v>119</v>
      </c>
      <c r="C349" s="6">
        <v>233190</v>
      </c>
      <c r="D349" s="6">
        <v>100</v>
      </c>
      <c r="E349" s="6">
        <v>1</v>
      </c>
      <c r="F349" s="6">
        <v>2.0499999999999998</v>
      </c>
      <c r="G349" s="6">
        <v>2029</v>
      </c>
      <c r="H349" s="6">
        <v>919.42</v>
      </c>
    </row>
    <row r="350" spans="1:8" x14ac:dyDescent="0.35">
      <c r="A350" s="6" t="s">
        <v>118</v>
      </c>
      <c r="B350" s="6" t="s">
        <v>119</v>
      </c>
      <c r="C350" s="6">
        <v>233190</v>
      </c>
      <c r="D350" s="6">
        <v>100</v>
      </c>
      <c r="E350" s="6">
        <v>1</v>
      </c>
      <c r="F350" s="6">
        <v>2.0499999999999998</v>
      </c>
      <c r="G350" s="6">
        <v>2030</v>
      </c>
      <c r="H350" s="6">
        <v>919.42</v>
      </c>
    </row>
    <row r="351" spans="1:8" x14ac:dyDescent="0.35">
      <c r="A351" s="6" t="s">
        <v>118</v>
      </c>
      <c r="B351" s="6" t="s">
        <v>119</v>
      </c>
      <c r="C351" s="6">
        <v>233190</v>
      </c>
      <c r="D351" s="6">
        <v>100</v>
      </c>
      <c r="E351" s="6">
        <v>1</v>
      </c>
      <c r="F351" s="6">
        <v>2.0499999999999998</v>
      </c>
      <c r="G351" s="6">
        <v>2031</v>
      </c>
      <c r="H351" s="6">
        <v>919.42</v>
      </c>
    </row>
    <row r="352" spans="1:8" x14ac:dyDescent="0.35">
      <c r="A352" s="6" t="s">
        <v>124</v>
      </c>
      <c r="B352" s="6" t="s">
        <v>125</v>
      </c>
      <c r="C352" s="6">
        <v>62328</v>
      </c>
      <c r="D352" s="6">
        <v>100</v>
      </c>
      <c r="E352" s="6">
        <v>1</v>
      </c>
      <c r="F352" s="6">
        <v>2</v>
      </c>
      <c r="G352" s="6">
        <v>2026</v>
      </c>
    </row>
    <row r="353" spans="1:8" x14ac:dyDescent="0.35">
      <c r="A353" s="6" t="s">
        <v>124</v>
      </c>
      <c r="B353" s="6" t="s">
        <v>125</v>
      </c>
      <c r="C353" s="6">
        <v>62328</v>
      </c>
      <c r="D353" s="6">
        <v>100</v>
      </c>
      <c r="E353" s="6">
        <v>1</v>
      </c>
      <c r="F353" s="6">
        <v>2</v>
      </c>
      <c r="G353" s="6">
        <v>2027</v>
      </c>
    </row>
    <row r="354" spans="1:8" x14ac:dyDescent="0.35">
      <c r="A354" s="6" t="s">
        <v>124</v>
      </c>
      <c r="B354" s="6" t="s">
        <v>125</v>
      </c>
      <c r="C354" s="6">
        <v>62328</v>
      </c>
      <c r="D354" s="6">
        <v>100</v>
      </c>
      <c r="E354" s="6">
        <v>1</v>
      </c>
      <c r="F354" s="6">
        <v>2</v>
      </c>
      <c r="G354" s="6">
        <v>2028</v>
      </c>
      <c r="H354" s="6">
        <v>1432.97</v>
      </c>
    </row>
    <row r="355" spans="1:8" x14ac:dyDescent="0.35">
      <c r="A355" s="6" t="s">
        <v>124</v>
      </c>
      <c r="B355" s="6" t="s">
        <v>125</v>
      </c>
      <c r="C355" s="6">
        <v>62328</v>
      </c>
      <c r="D355" s="6">
        <v>100</v>
      </c>
      <c r="E355" s="6">
        <v>1</v>
      </c>
      <c r="F355" s="6">
        <v>2</v>
      </c>
      <c r="G355" s="6">
        <v>2029</v>
      </c>
      <c r="H355" s="6">
        <v>1432.97</v>
      </c>
    </row>
    <row r="356" spans="1:8" x14ac:dyDescent="0.35">
      <c r="A356" s="6" t="s">
        <v>124</v>
      </c>
      <c r="B356" s="6" t="s">
        <v>125</v>
      </c>
      <c r="C356" s="6">
        <v>62328</v>
      </c>
      <c r="D356" s="6">
        <v>100</v>
      </c>
      <c r="E356" s="6">
        <v>1</v>
      </c>
      <c r="F356" s="6">
        <v>2</v>
      </c>
      <c r="G356" s="6">
        <v>2030</v>
      </c>
      <c r="H356" s="6">
        <v>1432.97</v>
      </c>
    </row>
    <row r="357" spans="1:8" x14ac:dyDescent="0.35">
      <c r="A357" s="6" t="s">
        <v>124</v>
      </c>
      <c r="B357" s="6" t="s">
        <v>125</v>
      </c>
      <c r="C357" s="6">
        <v>62328</v>
      </c>
      <c r="D357" s="6">
        <v>100</v>
      </c>
      <c r="E357" s="6">
        <v>1</v>
      </c>
      <c r="F357" s="6">
        <v>2</v>
      </c>
      <c r="G357" s="6">
        <v>2031</v>
      </c>
      <c r="H357" s="6">
        <v>1432.97</v>
      </c>
    </row>
    <row r="358" spans="1:8" x14ac:dyDescent="0.35">
      <c r="A358" s="6" t="s">
        <v>52</v>
      </c>
      <c r="B358" s="6" t="s">
        <v>53</v>
      </c>
      <c r="C358" s="6">
        <v>1199368</v>
      </c>
      <c r="D358" s="6">
        <v>100</v>
      </c>
      <c r="E358" s="6">
        <v>1</v>
      </c>
      <c r="F358" s="6">
        <v>2.0499999999999998</v>
      </c>
      <c r="G358" s="6">
        <v>2026</v>
      </c>
      <c r="H358" s="6">
        <v>0</v>
      </c>
    </row>
    <row r="359" spans="1:8" x14ac:dyDescent="0.35">
      <c r="A359" s="6" t="s">
        <v>52</v>
      </c>
      <c r="B359" s="6" t="s">
        <v>53</v>
      </c>
      <c r="C359" s="6">
        <v>1199368</v>
      </c>
      <c r="D359" s="6">
        <v>100</v>
      </c>
      <c r="E359" s="6">
        <v>1</v>
      </c>
      <c r="F359" s="6">
        <v>2.0499999999999998</v>
      </c>
      <c r="G359" s="6">
        <v>2027</v>
      </c>
    </row>
    <row r="360" spans="1:8" x14ac:dyDescent="0.35">
      <c r="A360" s="6" t="s">
        <v>52</v>
      </c>
      <c r="B360" s="6" t="s">
        <v>53</v>
      </c>
      <c r="C360" s="6">
        <v>1199368</v>
      </c>
      <c r="D360" s="6">
        <v>100</v>
      </c>
      <c r="E360" s="6">
        <v>1</v>
      </c>
      <c r="F360" s="6">
        <v>2.0499999999999998</v>
      </c>
      <c r="G360" s="6">
        <v>2028</v>
      </c>
      <c r="H360" s="6">
        <v>939.46</v>
      </c>
    </row>
    <row r="361" spans="1:8" x14ac:dyDescent="0.35">
      <c r="A361" s="6" t="s">
        <v>52</v>
      </c>
      <c r="B361" s="6" t="s">
        <v>53</v>
      </c>
      <c r="C361" s="6">
        <v>1199368</v>
      </c>
      <c r="D361" s="6">
        <v>100</v>
      </c>
      <c r="E361" s="6">
        <v>1</v>
      </c>
      <c r="F361" s="6">
        <v>2.0499999999999998</v>
      </c>
      <c r="G361" s="6">
        <v>2029</v>
      </c>
      <c r="H361" s="6">
        <v>939.46</v>
      </c>
    </row>
    <row r="362" spans="1:8" x14ac:dyDescent="0.35">
      <c r="A362" s="6" t="s">
        <v>52</v>
      </c>
      <c r="B362" s="6" t="s">
        <v>53</v>
      </c>
      <c r="C362" s="6">
        <v>1199368</v>
      </c>
      <c r="D362" s="6">
        <v>100</v>
      </c>
      <c r="E362" s="6">
        <v>1</v>
      </c>
      <c r="F362" s="6">
        <v>2.0499999999999998</v>
      </c>
      <c r="G362" s="6">
        <v>2030</v>
      </c>
      <c r="H362" s="6">
        <v>939.46</v>
      </c>
    </row>
    <row r="363" spans="1:8" x14ac:dyDescent="0.35">
      <c r="A363" s="6" t="s">
        <v>52</v>
      </c>
      <c r="B363" s="6" t="s">
        <v>53</v>
      </c>
      <c r="C363" s="6">
        <v>1199368</v>
      </c>
      <c r="D363" s="6">
        <v>100</v>
      </c>
      <c r="E363" s="6">
        <v>1</v>
      </c>
      <c r="F363" s="6">
        <v>2.0499999999999998</v>
      </c>
      <c r="G363" s="6">
        <v>2031</v>
      </c>
      <c r="H363" s="6">
        <v>939.46</v>
      </c>
    </row>
    <row r="364" spans="1:8" x14ac:dyDescent="0.35">
      <c r="A364" s="6" t="s">
        <v>54</v>
      </c>
      <c r="B364" s="6" t="s">
        <v>55</v>
      </c>
      <c r="C364" s="6">
        <v>899526</v>
      </c>
      <c r="D364" s="6">
        <v>100</v>
      </c>
      <c r="E364" s="6">
        <v>1</v>
      </c>
      <c r="F364" s="6">
        <v>2.0499999999999998</v>
      </c>
      <c r="G364" s="6">
        <v>2026</v>
      </c>
      <c r="H364" s="6">
        <v>0</v>
      </c>
    </row>
    <row r="365" spans="1:8" x14ac:dyDescent="0.35">
      <c r="A365" s="6" t="s">
        <v>54</v>
      </c>
      <c r="B365" s="6" t="s">
        <v>55</v>
      </c>
      <c r="C365" s="6">
        <v>899526</v>
      </c>
      <c r="D365" s="6">
        <v>100</v>
      </c>
      <c r="E365" s="6">
        <v>1</v>
      </c>
      <c r="F365" s="6">
        <v>2.0499999999999998</v>
      </c>
      <c r="G365" s="6">
        <v>2027</v>
      </c>
    </row>
    <row r="366" spans="1:8" x14ac:dyDescent="0.35">
      <c r="A366" s="6" t="s">
        <v>54</v>
      </c>
      <c r="B366" s="6" t="s">
        <v>55</v>
      </c>
      <c r="C366" s="6">
        <v>899526</v>
      </c>
      <c r="D366" s="6">
        <v>100</v>
      </c>
      <c r="E366" s="6">
        <v>1</v>
      </c>
      <c r="F366" s="6">
        <v>2.0499999999999998</v>
      </c>
      <c r="G366" s="6">
        <v>2028</v>
      </c>
      <c r="H366" s="6">
        <v>939.46</v>
      </c>
    </row>
    <row r="367" spans="1:8" x14ac:dyDescent="0.35">
      <c r="A367" s="6" t="s">
        <v>54</v>
      </c>
      <c r="B367" s="6" t="s">
        <v>55</v>
      </c>
      <c r="C367" s="6">
        <v>899526</v>
      </c>
      <c r="D367" s="6">
        <v>100</v>
      </c>
      <c r="E367" s="6">
        <v>1</v>
      </c>
      <c r="F367" s="6">
        <v>2.0499999999999998</v>
      </c>
      <c r="G367" s="6">
        <v>2029</v>
      </c>
      <c r="H367" s="6">
        <v>939.46</v>
      </c>
    </row>
    <row r="368" spans="1:8" x14ac:dyDescent="0.35">
      <c r="A368" s="6" t="s">
        <v>54</v>
      </c>
      <c r="B368" s="6" t="s">
        <v>55</v>
      </c>
      <c r="C368" s="6">
        <v>899526</v>
      </c>
      <c r="D368" s="6">
        <v>100</v>
      </c>
      <c r="E368" s="6">
        <v>1</v>
      </c>
      <c r="F368" s="6">
        <v>2.0499999999999998</v>
      </c>
      <c r="G368" s="6">
        <v>2030</v>
      </c>
      <c r="H368" s="6">
        <v>939.46</v>
      </c>
    </row>
    <row r="369" spans="1:8" x14ac:dyDescent="0.35">
      <c r="A369" s="6" t="s">
        <v>54</v>
      </c>
      <c r="B369" s="6" t="s">
        <v>55</v>
      </c>
      <c r="C369" s="6">
        <v>899526</v>
      </c>
      <c r="D369" s="6">
        <v>100</v>
      </c>
      <c r="E369" s="6">
        <v>1</v>
      </c>
      <c r="F369" s="6">
        <v>2.0499999999999998</v>
      </c>
      <c r="G369" s="6">
        <v>2031</v>
      </c>
      <c r="H369" s="6">
        <v>939.46</v>
      </c>
    </row>
    <row r="370" spans="1:8" x14ac:dyDescent="0.35">
      <c r="A370" s="6" t="s">
        <v>56</v>
      </c>
      <c r="B370" s="6" t="s">
        <v>57</v>
      </c>
      <c r="C370" s="6">
        <v>299842</v>
      </c>
      <c r="D370" s="6">
        <v>100</v>
      </c>
      <c r="E370" s="6">
        <v>1</v>
      </c>
      <c r="F370" s="6">
        <v>2.0499999999999998</v>
      </c>
      <c r="G370" s="6">
        <v>2026</v>
      </c>
      <c r="H370" s="6">
        <v>0</v>
      </c>
    </row>
    <row r="371" spans="1:8" x14ac:dyDescent="0.35">
      <c r="A371" s="6" t="s">
        <v>56</v>
      </c>
      <c r="B371" s="6" t="s">
        <v>57</v>
      </c>
      <c r="C371" s="6">
        <v>299842</v>
      </c>
      <c r="D371" s="6">
        <v>100</v>
      </c>
      <c r="E371" s="6">
        <v>1</v>
      </c>
      <c r="F371" s="6">
        <v>2.0499999999999998</v>
      </c>
      <c r="G371" s="6">
        <v>2027</v>
      </c>
    </row>
    <row r="372" spans="1:8" x14ac:dyDescent="0.35">
      <c r="A372" s="6" t="s">
        <v>56</v>
      </c>
      <c r="B372" s="6" t="s">
        <v>57</v>
      </c>
      <c r="C372" s="6">
        <v>299842</v>
      </c>
      <c r="D372" s="6">
        <v>100</v>
      </c>
      <c r="E372" s="6">
        <v>1</v>
      </c>
      <c r="F372" s="6">
        <v>2.0499999999999998</v>
      </c>
      <c r="G372" s="6">
        <v>2028</v>
      </c>
      <c r="H372" s="6">
        <v>939.46</v>
      </c>
    </row>
    <row r="373" spans="1:8" x14ac:dyDescent="0.35">
      <c r="A373" s="6" t="s">
        <v>56</v>
      </c>
      <c r="B373" s="6" t="s">
        <v>57</v>
      </c>
      <c r="C373" s="6">
        <v>299842</v>
      </c>
      <c r="D373" s="6">
        <v>100</v>
      </c>
      <c r="E373" s="6">
        <v>1</v>
      </c>
      <c r="F373" s="6">
        <v>2.0499999999999998</v>
      </c>
      <c r="G373" s="6">
        <v>2029</v>
      </c>
      <c r="H373" s="6">
        <v>939.46</v>
      </c>
    </row>
    <row r="374" spans="1:8" x14ac:dyDescent="0.35">
      <c r="A374" s="6" t="s">
        <v>56</v>
      </c>
      <c r="B374" s="6" t="s">
        <v>57</v>
      </c>
      <c r="C374" s="6">
        <v>299842</v>
      </c>
      <c r="D374" s="6">
        <v>100</v>
      </c>
      <c r="E374" s="6">
        <v>1</v>
      </c>
      <c r="F374" s="6">
        <v>2.0499999999999998</v>
      </c>
      <c r="G374" s="6">
        <v>2030</v>
      </c>
      <c r="H374" s="6">
        <v>939.46</v>
      </c>
    </row>
    <row r="375" spans="1:8" x14ac:dyDescent="0.35">
      <c r="A375" s="6" t="s">
        <v>56</v>
      </c>
      <c r="B375" s="6" t="s">
        <v>57</v>
      </c>
      <c r="C375" s="6">
        <v>299842</v>
      </c>
      <c r="D375" s="6">
        <v>100</v>
      </c>
      <c r="E375" s="6">
        <v>1</v>
      </c>
      <c r="F375" s="6">
        <v>2.0499999999999998</v>
      </c>
      <c r="G375" s="6">
        <v>2031</v>
      </c>
      <c r="H375" s="6">
        <v>939.46</v>
      </c>
    </row>
    <row r="376" spans="1:8" x14ac:dyDescent="0.35">
      <c r="A376" s="6" t="s">
        <v>28</v>
      </c>
      <c r="B376" s="6" t="s">
        <v>29</v>
      </c>
      <c r="C376" s="6">
        <v>49998</v>
      </c>
      <c r="D376" s="6">
        <v>100</v>
      </c>
      <c r="E376" s="6">
        <v>2</v>
      </c>
      <c r="F376" s="6">
        <v>2.5</v>
      </c>
      <c r="G376" s="6">
        <v>2026</v>
      </c>
    </row>
    <row r="377" spans="1:8" x14ac:dyDescent="0.35">
      <c r="A377" s="6" t="s">
        <v>28</v>
      </c>
      <c r="B377" s="6" t="s">
        <v>29</v>
      </c>
      <c r="C377" s="6">
        <v>49998</v>
      </c>
      <c r="D377" s="6">
        <v>100</v>
      </c>
      <c r="E377" s="6">
        <v>2</v>
      </c>
      <c r="F377" s="6">
        <v>2.5</v>
      </c>
      <c r="G377" s="6">
        <v>2027</v>
      </c>
    </row>
    <row r="378" spans="1:8" x14ac:dyDescent="0.35">
      <c r="A378" s="6" t="s">
        <v>28</v>
      </c>
      <c r="B378" s="6" t="s">
        <v>29</v>
      </c>
      <c r="C378" s="6">
        <v>49998</v>
      </c>
      <c r="D378" s="6">
        <v>100</v>
      </c>
      <c r="E378" s="6">
        <v>2</v>
      </c>
      <c r="F378" s="6">
        <v>2.5</v>
      </c>
      <c r="G378" s="6">
        <v>2028</v>
      </c>
      <c r="H378" s="6">
        <v>1433.9</v>
      </c>
    </row>
    <row r="379" spans="1:8" x14ac:dyDescent="0.35">
      <c r="A379" s="6" t="s">
        <v>28</v>
      </c>
      <c r="B379" s="6" t="s">
        <v>29</v>
      </c>
      <c r="C379" s="6">
        <v>49998</v>
      </c>
      <c r="D379" s="6">
        <v>100</v>
      </c>
      <c r="E379" s="6">
        <v>2</v>
      </c>
      <c r="F379" s="6">
        <v>2.5</v>
      </c>
      <c r="G379" s="6">
        <v>2029</v>
      </c>
      <c r="H379" s="6">
        <v>1433.9</v>
      </c>
    </row>
    <row r="380" spans="1:8" x14ac:dyDescent="0.35">
      <c r="A380" s="6" t="s">
        <v>28</v>
      </c>
      <c r="B380" s="6" t="s">
        <v>29</v>
      </c>
      <c r="C380" s="6">
        <v>49998</v>
      </c>
      <c r="D380" s="6">
        <v>100</v>
      </c>
      <c r="E380" s="6">
        <v>2</v>
      </c>
      <c r="F380" s="6">
        <v>2.5</v>
      </c>
      <c r="G380" s="6">
        <v>2030</v>
      </c>
      <c r="H380" s="6">
        <v>1433.9</v>
      </c>
    </row>
    <row r="381" spans="1:8" x14ac:dyDescent="0.35">
      <c r="A381" s="6" t="s">
        <v>28</v>
      </c>
      <c r="B381" s="6" t="s">
        <v>29</v>
      </c>
      <c r="C381" s="6">
        <v>49998</v>
      </c>
      <c r="D381" s="6">
        <v>100</v>
      </c>
      <c r="E381" s="6">
        <v>2</v>
      </c>
      <c r="F381" s="6">
        <v>2.5</v>
      </c>
      <c r="G381" s="6">
        <v>2031</v>
      </c>
      <c r="H381" s="6">
        <v>1433.9</v>
      </c>
    </row>
    <row r="382" spans="1:8" x14ac:dyDescent="0.35">
      <c r="A382" s="6" t="s">
        <v>30</v>
      </c>
      <c r="B382" s="6" t="s">
        <v>31</v>
      </c>
      <c r="C382" s="6">
        <v>49998</v>
      </c>
      <c r="D382" s="6">
        <v>100</v>
      </c>
      <c r="E382" s="6">
        <v>2</v>
      </c>
      <c r="F382" s="6">
        <v>2.5</v>
      </c>
      <c r="G382" s="6">
        <v>2026</v>
      </c>
    </row>
    <row r="383" spans="1:8" x14ac:dyDescent="0.35">
      <c r="A383" s="6" t="s">
        <v>30</v>
      </c>
      <c r="B383" s="6" t="s">
        <v>31</v>
      </c>
      <c r="C383" s="6">
        <v>49998</v>
      </c>
      <c r="D383" s="6">
        <v>100</v>
      </c>
      <c r="E383" s="6">
        <v>2</v>
      </c>
      <c r="F383" s="6">
        <v>2.5</v>
      </c>
      <c r="G383" s="6">
        <v>2027</v>
      </c>
    </row>
    <row r="384" spans="1:8" x14ac:dyDescent="0.35">
      <c r="A384" s="6" t="s">
        <v>30</v>
      </c>
      <c r="B384" s="6" t="s">
        <v>31</v>
      </c>
      <c r="C384" s="6">
        <v>49998</v>
      </c>
      <c r="D384" s="6">
        <v>100</v>
      </c>
      <c r="E384" s="6">
        <v>2</v>
      </c>
      <c r="F384" s="6">
        <v>2.5</v>
      </c>
      <c r="G384" s="6">
        <v>2028</v>
      </c>
      <c r="H384" s="6">
        <v>1433.9</v>
      </c>
    </row>
    <row r="385" spans="1:8" x14ac:dyDescent="0.35">
      <c r="A385" s="6" t="s">
        <v>30</v>
      </c>
      <c r="B385" s="6" t="s">
        <v>31</v>
      </c>
      <c r="C385" s="6">
        <v>49998</v>
      </c>
      <c r="D385" s="6">
        <v>100</v>
      </c>
      <c r="E385" s="6">
        <v>2</v>
      </c>
      <c r="F385" s="6">
        <v>2.5</v>
      </c>
      <c r="G385" s="6">
        <v>2029</v>
      </c>
      <c r="H385" s="6">
        <v>1433.9</v>
      </c>
    </row>
    <row r="386" spans="1:8" x14ac:dyDescent="0.35">
      <c r="A386" s="6" t="s">
        <v>30</v>
      </c>
      <c r="B386" s="6" t="s">
        <v>31</v>
      </c>
      <c r="C386" s="6">
        <v>49998</v>
      </c>
      <c r="D386" s="6">
        <v>100</v>
      </c>
      <c r="E386" s="6">
        <v>2</v>
      </c>
      <c r="F386" s="6">
        <v>2.5</v>
      </c>
      <c r="G386" s="6">
        <v>2030</v>
      </c>
      <c r="H386" s="6">
        <v>1433.9</v>
      </c>
    </row>
    <row r="387" spans="1:8" x14ac:dyDescent="0.35">
      <c r="A387" s="6" t="s">
        <v>30</v>
      </c>
      <c r="B387" s="6" t="s">
        <v>31</v>
      </c>
      <c r="C387" s="6">
        <v>49998</v>
      </c>
      <c r="D387" s="6">
        <v>100</v>
      </c>
      <c r="E387" s="6">
        <v>2</v>
      </c>
      <c r="F387" s="6">
        <v>2.5</v>
      </c>
      <c r="G387" s="6">
        <v>2031</v>
      </c>
      <c r="H387" s="6">
        <v>1433.9</v>
      </c>
    </row>
    <row r="388" spans="1:8" x14ac:dyDescent="0.35">
      <c r="A388" s="6" t="s">
        <v>32</v>
      </c>
      <c r="B388" s="6" t="s">
        <v>33</v>
      </c>
      <c r="C388" s="6">
        <v>49998</v>
      </c>
      <c r="D388" s="6">
        <v>100</v>
      </c>
      <c r="E388" s="6">
        <v>2</v>
      </c>
      <c r="F388" s="6">
        <v>2.5</v>
      </c>
      <c r="G388" s="6">
        <v>2026</v>
      </c>
    </row>
    <row r="389" spans="1:8" x14ac:dyDescent="0.35">
      <c r="A389" s="6" t="s">
        <v>32</v>
      </c>
      <c r="B389" s="6" t="s">
        <v>33</v>
      </c>
      <c r="C389" s="6">
        <v>49998</v>
      </c>
      <c r="D389" s="6">
        <v>100</v>
      </c>
      <c r="E389" s="6">
        <v>2</v>
      </c>
      <c r="F389" s="6">
        <v>2.5</v>
      </c>
      <c r="G389" s="6">
        <v>2027</v>
      </c>
    </row>
    <row r="390" spans="1:8" x14ac:dyDescent="0.35">
      <c r="A390" s="6" t="s">
        <v>32</v>
      </c>
      <c r="B390" s="6" t="s">
        <v>33</v>
      </c>
      <c r="C390" s="6">
        <v>49998</v>
      </c>
      <c r="D390" s="6">
        <v>100</v>
      </c>
      <c r="E390" s="6">
        <v>2</v>
      </c>
      <c r="F390" s="6">
        <v>2.5</v>
      </c>
      <c r="G390" s="6">
        <v>2028</v>
      </c>
      <c r="H390" s="6">
        <v>1433.9</v>
      </c>
    </row>
    <row r="391" spans="1:8" x14ac:dyDescent="0.35">
      <c r="A391" s="6" t="s">
        <v>32</v>
      </c>
      <c r="B391" s="6" t="s">
        <v>33</v>
      </c>
      <c r="C391" s="6">
        <v>49998</v>
      </c>
      <c r="D391" s="6">
        <v>100</v>
      </c>
      <c r="E391" s="6">
        <v>2</v>
      </c>
      <c r="F391" s="6">
        <v>2.5</v>
      </c>
      <c r="G391" s="6">
        <v>2029</v>
      </c>
      <c r="H391" s="6">
        <v>1433.9</v>
      </c>
    </row>
    <row r="392" spans="1:8" x14ac:dyDescent="0.35">
      <c r="A392" s="6" t="s">
        <v>32</v>
      </c>
      <c r="B392" s="6" t="s">
        <v>33</v>
      </c>
      <c r="C392" s="6">
        <v>49998</v>
      </c>
      <c r="D392" s="6">
        <v>100</v>
      </c>
      <c r="E392" s="6">
        <v>2</v>
      </c>
      <c r="F392" s="6">
        <v>2.5</v>
      </c>
      <c r="G392" s="6">
        <v>2030</v>
      </c>
      <c r="H392" s="6">
        <v>1433.9</v>
      </c>
    </row>
    <row r="393" spans="1:8" x14ac:dyDescent="0.35">
      <c r="A393" s="6" t="s">
        <v>32</v>
      </c>
      <c r="B393" s="6" t="s">
        <v>33</v>
      </c>
      <c r="C393" s="6">
        <v>49998</v>
      </c>
      <c r="D393" s="6">
        <v>100</v>
      </c>
      <c r="E393" s="6">
        <v>2</v>
      </c>
      <c r="F393" s="6">
        <v>2.5</v>
      </c>
      <c r="G393" s="6">
        <v>2031</v>
      </c>
      <c r="H393" s="6">
        <v>1433.9</v>
      </c>
    </row>
    <row r="394" spans="1:8" x14ac:dyDescent="0.35">
      <c r="A394" s="6" t="s">
        <v>34</v>
      </c>
      <c r="B394" s="6" t="s">
        <v>35</v>
      </c>
      <c r="C394" s="6">
        <v>49998</v>
      </c>
      <c r="D394" s="6">
        <v>100</v>
      </c>
      <c r="E394" s="6">
        <v>2</v>
      </c>
      <c r="F394" s="6">
        <v>2.5</v>
      </c>
      <c r="G394" s="6">
        <v>2026</v>
      </c>
    </row>
    <row r="395" spans="1:8" x14ac:dyDescent="0.35">
      <c r="A395" s="6" t="s">
        <v>34</v>
      </c>
      <c r="B395" s="6" t="s">
        <v>35</v>
      </c>
      <c r="C395" s="6">
        <v>49998</v>
      </c>
      <c r="D395" s="6">
        <v>100</v>
      </c>
      <c r="E395" s="6">
        <v>2</v>
      </c>
      <c r="F395" s="6">
        <v>2.5</v>
      </c>
      <c r="G395" s="6">
        <v>2027</v>
      </c>
    </row>
    <row r="396" spans="1:8" x14ac:dyDescent="0.35">
      <c r="A396" s="6" t="s">
        <v>34</v>
      </c>
      <c r="B396" s="6" t="s">
        <v>35</v>
      </c>
      <c r="C396" s="6">
        <v>49998</v>
      </c>
      <c r="D396" s="6">
        <v>100</v>
      </c>
      <c r="E396" s="6">
        <v>2</v>
      </c>
      <c r="F396" s="6">
        <v>2.5</v>
      </c>
      <c r="G396" s="6">
        <v>2028</v>
      </c>
      <c r="H396" s="6">
        <v>1433.9</v>
      </c>
    </row>
    <row r="397" spans="1:8" x14ac:dyDescent="0.35">
      <c r="A397" s="6" t="s">
        <v>34</v>
      </c>
      <c r="B397" s="6" t="s">
        <v>35</v>
      </c>
      <c r="C397" s="6">
        <v>49998</v>
      </c>
      <c r="D397" s="6">
        <v>100</v>
      </c>
      <c r="E397" s="6">
        <v>2</v>
      </c>
      <c r="F397" s="6">
        <v>2.5</v>
      </c>
      <c r="G397" s="6">
        <v>2029</v>
      </c>
      <c r="H397" s="6">
        <v>1433.9</v>
      </c>
    </row>
    <row r="398" spans="1:8" x14ac:dyDescent="0.35">
      <c r="A398" s="6" t="s">
        <v>34</v>
      </c>
      <c r="B398" s="6" t="s">
        <v>35</v>
      </c>
      <c r="C398" s="6">
        <v>49998</v>
      </c>
      <c r="D398" s="6">
        <v>100</v>
      </c>
      <c r="E398" s="6">
        <v>2</v>
      </c>
      <c r="F398" s="6">
        <v>2.5</v>
      </c>
      <c r="G398" s="6">
        <v>2030</v>
      </c>
      <c r="H398" s="6">
        <v>1433.9</v>
      </c>
    </row>
    <row r="399" spans="1:8" x14ac:dyDescent="0.35">
      <c r="A399" s="6" t="s">
        <v>34</v>
      </c>
      <c r="B399" s="6" t="s">
        <v>35</v>
      </c>
      <c r="C399" s="6">
        <v>49998</v>
      </c>
      <c r="D399" s="6">
        <v>100</v>
      </c>
      <c r="E399" s="6">
        <v>2</v>
      </c>
      <c r="F399" s="6">
        <v>2.5</v>
      </c>
      <c r="G399" s="6">
        <v>2031</v>
      </c>
      <c r="H399" s="6">
        <v>1433.9</v>
      </c>
    </row>
    <row r="400" spans="1:8" x14ac:dyDescent="0.35">
      <c r="A400" s="6" t="s">
        <v>42</v>
      </c>
      <c r="B400" s="6" t="s">
        <v>43</v>
      </c>
      <c r="C400" s="6">
        <v>20920</v>
      </c>
      <c r="D400" s="6">
        <v>96</v>
      </c>
      <c r="E400" s="6">
        <v>4</v>
      </c>
      <c r="F400" s="6">
        <v>1</v>
      </c>
      <c r="G400" s="6">
        <v>2026</v>
      </c>
      <c r="H400" s="6">
        <v>0</v>
      </c>
    </row>
    <row r="401" spans="1:8" x14ac:dyDescent="0.35">
      <c r="A401" s="6" t="s">
        <v>42</v>
      </c>
      <c r="B401" s="6" t="s">
        <v>43</v>
      </c>
      <c r="C401" s="6">
        <v>20920</v>
      </c>
      <c r="D401" s="6">
        <v>96</v>
      </c>
      <c r="E401" s="6">
        <v>4</v>
      </c>
      <c r="F401" s="6">
        <v>1</v>
      </c>
      <c r="G401" s="6">
        <v>2027</v>
      </c>
    </row>
    <row r="402" spans="1:8" x14ac:dyDescent="0.35">
      <c r="A402" s="6" t="s">
        <v>42</v>
      </c>
      <c r="B402" s="6" t="s">
        <v>43</v>
      </c>
      <c r="C402" s="6">
        <v>20920</v>
      </c>
      <c r="D402" s="6">
        <v>96</v>
      </c>
      <c r="E402" s="6">
        <v>4</v>
      </c>
      <c r="F402" s="6">
        <v>1</v>
      </c>
      <c r="G402" s="6">
        <v>2028</v>
      </c>
      <c r="H402" s="6">
        <v>1430.89</v>
      </c>
    </row>
    <row r="403" spans="1:8" x14ac:dyDescent="0.35">
      <c r="A403" s="6" t="s">
        <v>42</v>
      </c>
      <c r="B403" s="6" t="s">
        <v>43</v>
      </c>
      <c r="C403" s="6">
        <v>20920</v>
      </c>
      <c r="D403" s="6">
        <v>96</v>
      </c>
      <c r="E403" s="6">
        <v>4</v>
      </c>
      <c r="F403" s="6">
        <v>1</v>
      </c>
      <c r="G403" s="6">
        <v>2029</v>
      </c>
      <c r="H403" s="6">
        <v>1430.89</v>
      </c>
    </row>
    <row r="404" spans="1:8" x14ac:dyDescent="0.35">
      <c r="A404" s="6" t="s">
        <v>42</v>
      </c>
      <c r="B404" s="6" t="s">
        <v>43</v>
      </c>
      <c r="C404" s="6">
        <v>20920</v>
      </c>
      <c r="D404" s="6">
        <v>96</v>
      </c>
      <c r="E404" s="6">
        <v>4</v>
      </c>
      <c r="F404" s="6">
        <v>1</v>
      </c>
      <c r="G404" s="6">
        <v>2030</v>
      </c>
      <c r="H404" s="6">
        <v>1430.89</v>
      </c>
    </row>
    <row r="405" spans="1:8" x14ac:dyDescent="0.35">
      <c r="A405" s="6" t="s">
        <v>42</v>
      </c>
      <c r="B405" s="6" t="s">
        <v>43</v>
      </c>
      <c r="C405" s="6">
        <v>20920</v>
      </c>
      <c r="D405" s="6">
        <v>96</v>
      </c>
      <c r="E405" s="6">
        <v>4</v>
      </c>
      <c r="F405" s="6">
        <v>1</v>
      </c>
      <c r="G405" s="6">
        <v>2031</v>
      </c>
      <c r="H405" s="6">
        <v>1430.89</v>
      </c>
    </row>
    <row r="406" spans="1:8" x14ac:dyDescent="0.35">
      <c r="A406" s="6" t="s">
        <v>48</v>
      </c>
      <c r="B406" s="6" t="s">
        <v>49</v>
      </c>
      <c r="C406" s="6">
        <v>28164</v>
      </c>
      <c r="D406" s="6">
        <v>100</v>
      </c>
      <c r="E406" s="6">
        <v>1</v>
      </c>
      <c r="F406" s="6">
        <v>2</v>
      </c>
      <c r="G406" s="6">
        <v>2026</v>
      </c>
    </row>
    <row r="407" spans="1:8" x14ac:dyDescent="0.35">
      <c r="A407" s="6" t="s">
        <v>48</v>
      </c>
      <c r="B407" s="6" t="s">
        <v>49</v>
      </c>
      <c r="C407" s="6">
        <v>28164</v>
      </c>
      <c r="D407" s="6">
        <v>100</v>
      </c>
      <c r="E407" s="6">
        <v>1</v>
      </c>
      <c r="F407" s="6">
        <v>2</v>
      </c>
      <c r="G407" s="6">
        <v>2027</v>
      </c>
    </row>
    <row r="408" spans="1:8" x14ac:dyDescent="0.35">
      <c r="A408" s="6" t="s">
        <v>48</v>
      </c>
      <c r="B408" s="6" t="s">
        <v>49</v>
      </c>
      <c r="C408" s="6">
        <v>28164</v>
      </c>
      <c r="D408" s="6">
        <v>100</v>
      </c>
      <c r="E408" s="6">
        <v>1</v>
      </c>
      <c r="F408" s="6">
        <v>2</v>
      </c>
      <c r="G408" s="6">
        <v>2028</v>
      </c>
      <c r="H408" s="6">
        <v>1426.78</v>
      </c>
    </row>
    <row r="409" spans="1:8" x14ac:dyDescent="0.35">
      <c r="A409" s="6" t="s">
        <v>48</v>
      </c>
      <c r="B409" s="6" t="s">
        <v>49</v>
      </c>
      <c r="C409" s="6">
        <v>28164</v>
      </c>
      <c r="D409" s="6">
        <v>100</v>
      </c>
      <c r="E409" s="6">
        <v>1</v>
      </c>
      <c r="F409" s="6">
        <v>2</v>
      </c>
      <c r="G409" s="6">
        <v>2029</v>
      </c>
      <c r="H409" s="6">
        <v>1426.78</v>
      </c>
    </row>
    <row r="410" spans="1:8" x14ac:dyDescent="0.35">
      <c r="A410" s="6" t="s">
        <v>48</v>
      </c>
      <c r="B410" s="6" t="s">
        <v>49</v>
      </c>
      <c r="C410" s="6">
        <v>28164</v>
      </c>
      <c r="D410" s="6">
        <v>100</v>
      </c>
      <c r="E410" s="6">
        <v>1</v>
      </c>
      <c r="F410" s="6">
        <v>2</v>
      </c>
      <c r="G410" s="6">
        <v>2030</v>
      </c>
      <c r="H410" s="6">
        <v>1426.78</v>
      </c>
    </row>
    <row r="411" spans="1:8" x14ac:dyDescent="0.35">
      <c r="A411" s="6" t="s">
        <v>48</v>
      </c>
      <c r="B411" s="6" t="s">
        <v>49</v>
      </c>
      <c r="C411" s="6">
        <v>28164</v>
      </c>
      <c r="D411" s="6">
        <v>100</v>
      </c>
      <c r="E411" s="6">
        <v>1</v>
      </c>
      <c r="F411" s="6">
        <v>2</v>
      </c>
      <c r="G411" s="6">
        <v>2031</v>
      </c>
      <c r="H411" s="6">
        <v>1426.78</v>
      </c>
    </row>
    <row r="412" spans="1:8" x14ac:dyDescent="0.35">
      <c r="A412" s="6" t="s">
        <v>19</v>
      </c>
      <c r="B412" s="6" t="s">
        <v>20</v>
      </c>
      <c r="C412" s="6">
        <v>82704</v>
      </c>
      <c r="D412" s="6">
        <v>100</v>
      </c>
      <c r="E412" s="6">
        <v>2</v>
      </c>
      <c r="F412" s="6">
        <v>2.5</v>
      </c>
      <c r="G412" s="6">
        <v>2026</v>
      </c>
      <c r="H412" s="6">
        <v>0</v>
      </c>
    </row>
    <row r="413" spans="1:8" x14ac:dyDescent="0.35">
      <c r="A413" s="6" t="s">
        <v>19</v>
      </c>
      <c r="B413" s="6" t="s">
        <v>20</v>
      </c>
      <c r="C413" s="6">
        <v>82704</v>
      </c>
      <c r="D413" s="6">
        <v>100</v>
      </c>
      <c r="E413" s="6">
        <v>2</v>
      </c>
      <c r="F413" s="6">
        <v>2.5</v>
      </c>
      <c r="G413" s="6">
        <v>2027</v>
      </c>
      <c r="H413" s="6">
        <v>0</v>
      </c>
    </row>
    <row r="414" spans="1:8" x14ac:dyDescent="0.35">
      <c r="A414" s="6" t="s">
        <v>19</v>
      </c>
      <c r="B414" s="6" t="s">
        <v>20</v>
      </c>
      <c r="C414" s="6">
        <v>82704</v>
      </c>
      <c r="D414" s="6">
        <v>100</v>
      </c>
      <c r="E414" s="6">
        <v>2</v>
      </c>
      <c r="F414" s="6">
        <v>2.5</v>
      </c>
      <c r="G414" s="6">
        <v>2028</v>
      </c>
      <c r="H414" s="6">
        <v>1432.19</v>
      </c>
    </row>
    <row r="415" spans="1:8" x14ac:dyDescent="0.35">
      <c r="A415" s="6" t="s">
        <v>19</v>
      </c>
      <c r="B415" s="6" t="s">
        <v>20</v>
      </c>
      <c r="C415" s="6">
        <v>82704</v>
      </c>
      <c r="D415" s="6">
        <v>100</v>
      </c>
      <c r="E415" s="6">
        <v>2</v>
      </c>
      <c r="F415" s="6">
        <v>2.5</v>
      </c>
      <c r="G415" s="6">
        <v>2029</v>
      </c>
      <c r="H415" s="6">
        <v>1432.19</v>
      </c>
    </row>
    <row r="416" spans="1:8" x14ac:dyDescent="0.35">
      <c r="A416" s="6" t="s">
        <v>19</v>
      </c>
      <c r="B416" s="6" t="s">
        <v>20</v>
      </c>
      <c r="C416" s="6">
        <v>82704</v>
      </c>
      <c r="D416" s="6">
        <v>100</v>
      </c>
      <c r="E416" s="6">
        <v>2</v>
      </c>
      <c r="F416" s="6">
        <v>2.5</v>
      </c>
      <c r="G416" s="6">
        <v>2030</v>
      </c>
      <c r="H416" s="6">
        <v>1432.19</v>
      </c>
    </row>
    <row r="417" spans="1:8" x14ac:dyDescent="0.35">
      <c r="A417" s="6" t="s">
        <v>19</v>
      </c>
      <c r="B417" s="6" t="s">
        <v>20</v>
      </c>
      <c r="C417" s="6">
        <v>82704</v>
      </c>
      <c r="D417" s="6">
        <v>100</v>
      </c>
      <c r="E417" s="6">
        <v>2</v>
      </c>
      <c r="F417" s="6">
        <v>2.5</v>
      </c>
      <c r="G417" s="6">
        <v>2031</v>
      </c>
      <c r="H417" s="6">
        <v>1432.19</v>
      </c>
    </row>
    <row r="418" spans="1:8" x14ac:dyDescent="0.35">
      <c r="A418" s="6" t="s">
        <v>304</v>
      </c>
      <c r="B418" s="6" t="s">
        <v>305</v>
      </c>
      <c r="C418" s="6">
        <v>53576</v>
      </c>
      <c r="D418" s="6">
        <v>100</v>
      </c>
      <c r="E418" s="6">
        <v>4.5</v>
      </c>
      <c r="F418" s="6">
        <v>0.5</v>
      </c>
      <c r="G418" s="6">
        <v>2026</v>
      </c>
      <c r="H418" s="6">
        <v>0</v>
      </c>
    </row>
    <row r="419" spans="1:8" x14ac:dyDescent="0.35">
      <c r="A419" s="6" t="s">
        <v>304</v>
      </c>
      <c r="B419" s="6" t="s">
        <v>305</v>
      </c>
      <c r="C419" s="6">
        <v>53576</v>
      </c>
      <c r="D419" s="6">
        <v>100</v>
      </c>
      <c r="E419" s="6">
        <v>4.5</v>
      </c>
      <c r="F419" s="6">
        <v>0.5</v>
      </c>
      <c r="G419" s="6">
        <v>2027</v>
      </c>
    </row>
    <row r="420" spans="1:8" x14ac:dyDescent="0.35">
      <c r="A420" s="6" t="s">
        <v>304</v>
      </c>
      <c r="B420" s="6" t="s">
        <v>305</v>
      </c>
      <c r="C420" s="6">
        <v>53576</v>
      </c>
      <c r="D420" s="6">
        <v>100</v>
      </c>
      <c r="E420" s="6">
        <v>4.5</v>
      </c>
      <c r="F420" s="6">
        <v>0.5</v>
      </c>
      <c r="G420" s="6">
        <v>2028</v>
      </c>
    </row>
    <row r="421" spans="1:8" x14ac:dyDescent="0.35">
      <c r="A421" s="6" t="s">
        <v>304</v>
      </c>
      <c r="B421" s="6" t="s">
        <v>305</v>
      </c>
      <c r="C421" s="6">
        <v>53576</v>
      </c>
      <c r="D421" s="6">
        <v>100</v>
      </c>
      <c r="E421" s="6">
        <v>4.5</v>
      </c>
      <c r="F421" s="6">
        <v>0.5</v>
      </c>
      <c r="G421" s="6">
        <v>2029</v>
      </c>
    </row>
    <row r="422" spans="1:8" x14ac:dyDescent="0.35">
      <c r="A422" s="6" t="s">
        <v>304</v>
      </c>
      <c r="B422" s="6" t="s">
        <v>305</v>
      </c>
      <c r="C422" s="6">
        <v>53576</v>
      </c>
      <c r="D422" s="6">
        <v>100</v>
      </c>
      <c r="E422" s="6">
        <v>4.5</v>
      </c>
      <c r="F422" s="6">
        <v>0.5</v>
      </c>
      <c r="G422" s="6">
        <v>2030</v>
      </c>
      <c r="H422" s="6">
        <v>2447.7199999999998</v>
      </c>
    </row>
    <row r="423" spans="1:8" x14ac:dyDescent="0.35">
      <c r="A423" s="6" t="s">
        <v>13</v>
      </c>
      <c r="B423" s="6" t="s">
        <v>14</v>
      </c>
      <c r="C423" s="6">
        <v>284710</v>
      </c>
      <c r="D423" s="6">
        <v>100</v>
      </c>
      <c r="E423" s="6">
        <v>1</v>
      </c>
      <c r="F423" s="6">
        <v>1</v>
      </c>
      <c r="G423" s="6">
        <v>2026</v>
      </c>
      <c r="H423" s="6">
        <v>0</v>
      </c>
    </row>
    <row r="424" spans="1:8" x14ac:dyDescent="0.35">
      <c r="A424" s="6" t="s">
        <v>13</v>
      </c>
      <c r="B424" s="6" t="s">
        <v>14</v>
      </c>
      <c r="C424" s="6">
        <v>284710</v>
      </c>
      <c r="D424" s="6">
        <v>100</v>
      </c>
      <c r="E424" s="6">
        <v>1</v>
      </c>
      <c r="F424" s="6">
        <v>1</v>
      </c>
      <c r="G424" s="6">
        <v>2027</v>
      </c>
    </row>
    <row r="425" spans="1:8" x14ac:dyDescent="0.35">
      <c r="A425" s="6" t="s">
        <v>13</v>
      </c>
      <c r="B425" s="6" t="s">
        <v>14</v>
      </c>
      <c r="C425" s="6">
        <v>284710</v>
      </c>
      <c r="D425" s="6">
        <v>100</v>
      </c>
      <c r="E425" s="6">
        <v>1</v>
      </c>
      <c r="F425" s="6">
        <v>1</v>
      </c>
      <c r="G425" s="6">
        <v>2028</v>
      </c>
      <c r="H425" s="6">
        <v>1433.91</v>
      </c>
    </row>
    <row r="426" spans="1:8" x14ac:dyDescent="0.35">
      <c r="A426" s="6" t="s">
        <v>13</v>
      </c>
      <c r="B426" s="6" t="s">
        <v>14</v>
      </c>
      <c r="C426" s="6">
        <v>284710</v>
      </c>
      <c r="D426" s="6">
        <v>100</v>
      </c>
      <c r="E426" s="6">
        <v>1</v>
      </c>
      <c r="F426" s="6">
        <v>1</v>
      </c>
      <c r="G426" s="6">
        <v>2029</v>
      </c>
      <c r="H426" s="6">
        <v>1433.91</v>
      </c>
    </row>
    <row r="427" spans="1:8" x14ac:dyDescent="0.35">
      <c r="A427" s="6" t="s">
        <v>13</v>
      </c>
      <c r="B427" s="6" t="s">
        <v>14</v>
      </c>
      <c r="C427" s="6">
        <v>284710</v>
      </c>
      <c r="D427" s="6">
        <v>100</v>
      </c>
      <c r="E427" s="6">
        <v>1</v>
      </c>
      <c r="F427" s="6">
        <v>1</v>
      </c>
      <c r="G427" s="6">
        <v>2030</v>
      </c>
      <c r="H427" s="6">
        <v>1433.91</v>
      </c>
    </row>
    <row r="428" spans="1:8" x14ac:dyDescent="0.35">
      <c r="A428" s="6" t="s">
        <v>13</v>
      </c>
      <c r="B428" s="6" t="s">
        <v>14</v>
      </c>
      <c r="C428" s="6">
        <v>284710</v>
      </c>
      <c r="D428" s="6">
        <v>100</v>
      </c>
      <c r="E428" s="6">
        <v>1</v>
      </c>
      <c r="F428" s="6">
        <v>1</v>
      </c>
      <c r="G428" s="6">
        <v>2031</v>
      </c>
      <c r="H428" s="6">
        <v>1433.91</v>
      </c>
    </row>
    <row r="429" spans="1:8" x14ac:dyDescent="0.35">
      <c r="A429" s="6" t="s">
        <v>24</v>
      </c>
      <c r="B429" s="6" t="s">
        <v>25</v>
      </c>
      <c r="C429" s="6">
        <v>5000</v>
      </c>
      <c r="D429" s="6">
        <v>100</v>
      </c>
      <c r="E429" s="6">
        <v>3</v>
      </c>
      <c r="F429" s="6">
        <v>3</v>
      </c>
      <c r="G429" s="6">
        <v>2026</v>
      </c>
      <c r="H429" s="6">
        <v>0</v>
      </c>
    </row>
    <row r="430" spans="1:8" x14ac:dyDescent="0.35">
      <c r="A430" s="6" t="s">
        <v>24</v>
      </c>
      <c r="B430" s="6" t="s">
        <v>25</v>
      </c>
      <c r="C430" s="6">
        <v>5000</v>
      </c>
      <c r="D430" s="6">
        <v>100</v>
      </c>
      <c r="E430" s="6">
        <v>3</v>
      </c>
      <c r="F430" s="6">
        <v>3</v>
      </c>
      <c r="G430" s="6">
        <v>2027</v>
      </c>
    </row>
    <row r="431" spans="1:8" x14ac:dyDescent="0.35">
      <c r="A431" s="6" t="s">
        <v>24</v>
      </c>
      <c r="B431" s="6" t="s">
        <v>25</v>
      </c>
      <c r="C431" s="6">
        <v>5000</v>
      </c>
      <c r="D431" s="6">
        <v>100</v>
      </c>
      <c r="E431" s="6">
        <v>3</v>
      </c>
      <c r="F431" s="6">
        <v>3</v>
      </c>
      <c r="G431" s="6">
        <v>2028</v>
      </c>
      <c r="H431" s="6">
        <v>1250</v>
      </c>
    </row>
    <row r="432" spans="1:8" x14ac:dyDescent="0.35">
      <c r="A432" s="6" t="s">
        <v>24</v>
      </c>
      <c r="B432" s="6" t="s">
        <v>25</v>
      </c>
      <c r="C432" s="6">
        <v>5000</v>
      </c>
      <c r="D432" s="6">
        <v>100</v>
      </c>
      <c r="E432" s="6">
        <v>3</v>
      </c>
      <c r="F432" s="6">
        <v>3</v>
      </c>
      <c r="G432" s="6">
        <v>2029</v>
      </c>
      <c r="H432" s="6">
        <v>1250</v>
      </c>
    </row>
    <row r="433" spans="1:8" x14ac:dyDescent="0.35">
      <c r="A433" s="6" t="s">
        <v>24</v>
      </c>
      <c r="B433" s="6" t="s">
        <v>25</v>
      </c>
      <c r="C433" s="6">
        <v>5000</v>
      </c>
      <c r="D433" s="6">
        <v>100</v>
      </c>
      <c r="E433" s="6">
        <v>3</v>
      </c>
      <c r="F433" s="6">
        <v>3</v>
      </c>
      <c r="G433" s="6">
        <v>2030</v>
      </c>
      <c r="H433" s="6">
        <v>1250</v>
      </c>
    </row>
    <row r="434" spans="1:8" x14ac:dyDescent="0.35">
      <c r="A434" s="6" t="s">
        <v>24</v>
      </c>
      <c r="B434" s="6" t="s">
        <v>25</v>
      </c>
      <c r="C434" s="6">
        <v>5000</v>
      </c>
      <c r="D434" s="6">
        <v>100</v>
      </c>
      <c r="E434" s="6">
        <v>3</v>
      </c>
      <c r="F434" s="6">
        <v>3</v>
      </c>
      <c r="G434" s="6">
        <v>2031</v>
      </c>
      <c r="H434" s="6">
        <v>1250</v>
      </c>
    </row>
    <row r="435" spans="1:8" x14ac:dyDescent="0.35">
      <c r="A435" s="6" t="s">
        <v>26</v>
      </c>
      <c r="B435" s="6" t="s">
        <v>27</v>
      </c>
      <c r="C435" s="6">
        <v>5000</v>
      </c>
      <c r="D435" s="6">
        <v>100</v>
      </c>
      <c r="E435" s="6">
        <v>3</v>
      </c>
      <c r="F435" s="6">
        <v>3</v>
      </c>
      <c r="G435" s="6">
        <v>2026</v>
      </c>
      <c r="H435" s="6">
        <v>0</v>
      </c>
    </row>
    <row r="436" spans="1:8" x14ac:dyDescent="0.35">
      <c r="A436" s="6" t="s">
        <v>26</v>
      </c>
      <c r="B436" s="6" t="s">
        <v>27</v>
      </c>
      <c r="C436" s="6">
        <v>5000</v>
      </c>
      <c r="D436" s="6">
        <v>100</v>
      </c>
      <c r="E436" s="6">
        <v>3</v>
      </c>
      <c r="F436" s="6">
        <v>3</v>
      </c>
      <c r="G436" s="6">
        <v>2027</v>
      </c>
    </row>
    <row r="437" spans="1:8" x14ac:dyDescent="0.35">
      <c r="A437" s="6" t="s">
        <v>26</v>
      </c>
      <c r="B437" s="6" t="s">
        <v>27</v>
      </c>
      <c r="C437" s="6">
        <v>5000</v>
      </c>
      <c r="D437" s="6">
        <v>100</v>
      </c>
      <c r="E437" s="6">
        <v>3</v>
      </c>
      <c r="F437" s="6">
        <v>3</v>
      </c>
      <c r="G437" s="6">
        <v>2028</v>
      </c>
      <c r="H437" s="6">
        <v>1250</v>
      </c>
    </row>
    <row r="438" spans="1:8" x14ac:dyDescent="0.35">
      <c r="A438" s="6" t="s">
        <v>26</v>
      </c>
      <c r="B438" s="6" t="s">
        <v>27</v>
      </c>
      <c r="C438" s="6">
        <v>5000</v>
      </c>
      <c r="D438" s="6">
        <v>100</v>
      </c>
      <c r="E438" s="6">
        <v>3</v>
      </c>
      <c r="F438" s="6">
        <v>3</v>
      </c>
      <c r="G438" s="6">
        <v>2029</v>
      </c>
      <c r="H438" s="6">
        <v>1250</v>
      </c>
    </row>
    <row r="439" spans="1:8" x14ac:dyDescent="0.35">
      <c r="A439" s="6" t="s">
        <v>26</v>
      </c>
      <c r="B439" s="6" t="s">
        <v>27</v>
      </c>
      <c r="C439" s="6">
        <v>5000</v>
      </c>
      <c r="D439" s="6">
        <v>100</v>
      </c>
      <c r="E439" s="6">
        <v>3</v>
      </c>
      <c r="F439" s="6">
        <v>3</v>
      </c>
      <c r="G439" s="6">
        <v>2030</v>
      </c>
      <c r="H439" s="6">
        <v>1250</v>
      </c>
    </row>
    <row r="440" spans="1:8" x14ac:dyDescent="0.35">
      <c r="A440" s="6" t="s">
        <v>26</v>
      </c>
      <c r="B440" s="6" t="s">
        <v>27</v>
      </c>
      <c r="C440" s="6">
        <v>5000</v>
      </c>
      <c r="D440" s="6">
        <v>100</v>
      </c>
      <c r="E440" s="6">
        <v>3</v>
      </c>
      <c r="F440" s="6">
        <v>3</v>
      </c>
      <c r="G440" s="6">
        <v>2031</v>
      </c>
      <c r="H440" s="6">
        <v>1250</v>
      </c>
    </row>
    <row r="441" spans="1:8" x14ac:dyDescent="0.35">
      <c r="A441" s="6" t="s">
        <v>40</v>
      </c>
      <c r="B441" s="6" t="s">
        <v>41</v>
      </c>
      <c r="C441" s="6">
        <v>18720</v>
      </c>
      <c r="D441" s="6">
        <v>100</v>
      </c>
      <c r="E441" s="6">
        <v>1.5</v>
      </c>
      <c r="F441" s="6">
        <v>2.5</v>
      </c>
      <c r="G441" s="6">
        <v>2026</v>
      </c>
      <c r="H441" s="6">
        <v>0</v>
      </c>
    </row>
    <row r="442" spans="1:8" x14ac:dyDescent="0.35">
      <c r="A442" s="6" t="s">
        <v>40</v>
      </c>
      <c r="B442" s="6" t="s">
        <v>41</v>
      </c>
      <c r="C442" s="6">
        <v>18720</v>
      </c>
      <c r="D442" s="6">
        <v>100</v>
      </c>
      <c r="E442" s="6">
        <v>1.5</v>
      </c>
      <c r="F442" s="6">
        <v>2.5</v>
      </c>
      <c r="G442" s="6">
        <v>2027</v>
      </c>
    </row>
    <row r="443" spans="1:8" x14ac:dyDescent="0.35">
      <c r="A443" s="6" t="s">
        <v>40</v>
      </c>
      <c r="B443" s="6" t="s">
        <v>41</v>
      </c>
      <c r="C443" s="6">
        <v>18720</v>
      </c>
      <c r="D443" s="6">
        <v>100</v>
      </c>
      <c r="E443" s="6">
        <v>1.5</v>
      </c>
      <c r="F443" s="6">
        <v>2.5</v>
      </c>
      <c r="G443" s="6">
        <v>2028</v>
      </c>
      <c r="H443" s="6">
        <v>1199.06</v>
      </c>
    </row>
    <row r="444" spans="1:8" x14ac:dyDescent="0.35">
      <c r="A444" s="6" t="s">
        <v>40</v>
      </c>
      <c r="B444" s="6" t="s">
        <v>41</v>
      </c>
      <c r="C444" s="6">
        <v>18720</v>
      </c>
      <c r="D444" s="6">
        <v>100</v>
      </c>
      <c r="E444" s="6">
        <v>1.5</v>
      </c>
      <c r="F444" s="6">
        <v>2.5</v>
      </c>
      <c r="G444" s="6">
        <v>2029</v>
      </c>
      <c r="H444" s="6">
        <v>1199.06</v>
      </c>
    </row>
    <row r="445" spans="1:8" x14ac:dyDescent="0.35">
      <c r="A445" s="6" t="s">
        <v>40</v>
      </c>
      <c r="B445" s="6" t="s">
        <v>41</v>
      </c>
      <c r="C445" s="6">
        <v>18720</v>
      </c>
      <c r="D445" s="6">
        <v>100</v>
      </c>
      <c r="E445" s="6">
        <v>1.5</v>
      </c>
      <c r="F445" s="6">
        <v>2.5</v>
      </c>
      <c r="G445" s="6">
        <v>2030</v>
      </c>
      <c r="H445" s="6">
        <v>1199.06</v>
      </c>
    </row>
    <row r="446" spans="1:8" x14ac:dyDescent="0.35">
      <c r="A446" s="6" t="s">
        <v>40</v>
      </c>
      <c r="B446" s="6" t="s">
        <v>41</v>
      </c>
      <c r="C446" s="6">
        <v>18720</v>
      </c>
      <c r="D446" s="6">
        <v>100</v>
      </c>
      <c r="E446" s="6">
        <v>1.5</v>
      </c>
      <c r="F446" s="6">
        <v>2.5</v>
      </c>
      <c r="G446" s="6">
        <v>2031</v>
      </c>
      <c r="H446" s="6">
        <v>1199.06</v>
      </c>
    </row>
    <row r="447" spans="1:8" x14ac:dyDescent="0.35">
      <c r="A447" s="6" t="s">
        <v>136</v>
      </c>
      <c r="B447" s="6" t="s">
        <v>137</v>
      </c>
      <c r="C447" s="6">
        <v>9360</v>
      </c>
      <c r="D447" s="6">
        <v>100</v>
      </c>
      <c r="E447" s="6">
        <v>1.5</v>
      </c>
      <c r="F447" s="6">
        <v>2.5</v>
      </c>
      <c r="G447" s="6">
        <v>2026</v>
      </c>
      <c r="H447" s="6">
        <v>0</v>
      </c>
    </row>
    <row r="448" spans="1:8" x14ac:dyDescent="0.35">
      <c r="A448" s="6" t="s">
        <v>136</v>
      </c>
      <c r="B448" s="6" t="s">
        <v>137</v>
      </c>
      <c r="C448" s="6">
        <v>9360</v>
      </c>
      <c r="D448" s="6">
        <v>100</v>
      </c>
      <c r="E448" s="6">
        <v>1.5</v>
      </c>
      <c r="F448" s="6">
        <v>2.5</v>
      </c>
      <c r="G448" s="6">
        <v>2027</v>
      </c>
    </row>
    <row r="449" spans="1:8" x14ac:dyDescent="0.35">
      <c r="A449" s="6" t="s">
        <v>136</v>
      </c>
      <c r="B449" s="6" t="s">
        <v>137</v>
      </c>
      <c r="C449" s="6">
        <v>9360</v>
      </c>
      <c r="D449" s="6">
        <v>100</v>
      </c>
      <c r="E449" s="6">
        <v>1.5</v>
      </c>
      <c r="F449" s="6">
        <v>2.5</v>
      </c>
      <c r="G449" s="6">
        <v>2028</v>
      </c>
      <c r="H449" s="6">
        <v>1199.06</v>
      </c>
    </row>
    <row r="450" spans="1:8" x14ac:dyDescent="0.35">
      <c r="A450" s="6" t="s">
        <v>136</v>
      </c>
      <c r="B450" s="6" t="s">
        <v>137</v>
      </c>
      <c r="C450" s="6">
        <v>9360</v>
      </c>
      <c r="D450" s="6">
        <v>100</v>
      </c>
      <c r="E450" s="6">
        <v>1.5</v>
      </c>
      <c r="F450" s="6">
        <v>2.5</v>
      </c>
      <c r="G450" s="6">
        <v>2029</v>
      </c>
      <c r="H450" s="6">
        <v>1199.06</v>
      </c>
    </row>
    <row r="451" spans="1:8" x14ac:dyDescent="0.35">
      <c r="A451" s="6" t="s">
        <v>136</v>
      </c>
      <c r="B451" s="6" t="s">
        <v>137</v>
      </c>
      <c r="C451" s="6">
        <v>9360</v>
      </c>
      <c r="D451" s="6">
        <v>100</v>
      </c>
      <c r="E451" s="6">
        <v>1.5</v>
      </c>
      <c r="F451" s="6">
        <v>2.5</v>
      </c>
      <c r="G451" s="6">
        <v>2030</v>
      </c>
      <c r="H451" s="6">
        <v>1199.06</v>
      </c>
    </row>
    <row r="452" spans="1:8" x14ac:dyDescent="0.35">
      <c r="A452" s="6" t="s">
        <v>136</v>
      </c>
      <c r="B452" s="6" t="s">
        <v>137</v>
      </c>
      <c r="C452" s="6">
        <v>9360</v>
      </c>
      <c r="D452" s="6">
        <v>100</v>
      </c>
      <c r="E452" s="6">
        <v>1.5</v>
      </c>
      <c r="F452" s="6">
        <v>2.5</v>
      </c>
      <c r="G452" s="6">
        <v>2031</v>
      </c>
      <c r="H452" s="6">
        <v>1199.06</v>
      </c>
    </row>
    <row r="453" spans="1:8" x14ac:dyDescent="0.35">
      <c r="A453" s="6" t="s">
        <v>308</v>
      </c>
      <c r="B453" s="6" t="s">
        <v>309</v>
      </c>
      <c r="C453" s="6">
        <v>53576</v>
      </c>
      <c r="D453" s="6">
        <v>100</v>
      </c>
      <c r="E453" s="6">
        <v>4.5</v>
      </c>
      <c r="F453" s="6">
        <v>0.5</v>
      </c>
      <c r="G453" s="6">
        <v>2026</v>
      </c>
      <c r="H453" s="6">
        <v>2417.88</v>
      </c>
    </row>
    <row r="454" spans="1:8" x14ac:dyDescent="0.35">
      <c r="A454" s="6" t="s">
        <v>308</v>
      </c>
      <c r="B454" s="6" t="s">
        <v>309</v>
      </c>
      <c r="C454" s="6">
        <v>53576</v>
      </c>
      <c r="D454" s="6">
        <v>100</v>
      </c>
      <c r="E454" s="6">
        <v>4.5</v>
      </c>
      <c r="F454" s="6">
        <v>0.5</v>
      </c>
      <c r="G454" s="6">
        <v>2027</v>
      </c>
      <c r="H454" s="6">
        <v>2417.88</v>
      </c>
    </row>
    <row r="455" spans="1:8" x14ac:dyDescent="0.35">
      <c r="A455" s="6" t="s">
        <v>308</v>
      </c>
      <c r="B455" s="6" t="s">
        <v>309</v>
      </c>
      <c r="C455" s="6">
        <v>53576</v>
      </c>
      <c r="D455" s="6">
        <v>100</v>
      </c>
      <c r="E455" s="6">
        <v>4.5</v>
      </c>
      <c r="F455" s="6">
        <v>0.5</v>
      </c>
      <c r="G455" s="6">
        <v>2028</v>
      </c>
    </row>
    <row r="456" spans="1:8" x14ac:dyDescent="0.35">
      <c r="A456" s="6" t="s">
        <v>308</v>
      </c>
      <c r="B456" s="6" t="s">
        <v>309</v>
      </c>
      <c r="C456" s="6">
        <v>53576</v>
      </c>
      <c r="D456" s="6">
        <v>100</v>
      </c>
      <c r="E456" s="6">
        <v>4.5</v>
      </c>
      <c r="F456" s="6">
        <v>0.5</v>
      </c>
      <c r="G456" s="6">
        <v>2029</v>
      </c>
    </row>
    <row r="457" spans="1:8" x14ac:dyDescent="0.35">
      <c r="A457" s="6" t="s">
        <v>308</v>
      </c>
      <c r="B457" s="6" t="s">
        <v>309</v>
      </c>
      <c r="C457" s="6">
        <v>53576</v>
      </c>
      <c r="D457" s="6">
        <v>100</v>
      </c>
      <c r="E457" s="6">
        <v>4.5</v>
      </c>
      <c r="F457" s="6">
        <v>0.5</v>
      </c>
      <c r="G457" s="6">
        <v>2030</v>
      </c>
    </row>
    <row r="458" spans="1:8" x14ac:dyDescent="0.35">
      <c r="A458" s="6" t="s">
        <v>152</v>
      </c>
      <c r="B458" s="6" t="s">
        <v>153</v>
      </c>
      <c r="C458" s="6">
        <v>122988</v>
      </c>
      <c r="D458" s="6">
        <v>100</v>
      </c>
      <c r="E458" s="6">
        <v>1</v>
      </c>
      <c r="F458" s="6">
        <v>1</v>
      </c>
      <c r="G458" s="6">
        <v>2026</v>
      </c>
      <c r="H458" s="6">
        <v>0</v>
      </c>
    </row>
    <row r="459" spans="1:8" x14ac:dyDescent="0.35">
      <c r="A459" s="6" t="s">
        <v>152</v>
      </c>
      <c r="B459" s="6" t="s">
        <v>153</v>
      </c>
      <c r="C459" s="6">
        <v>122988</v>
      </c>
      <c r="D459" s="6">
        <v>100</v>
      </c>
      <c r="E459" s="6">
        <v>1</v>
      </c>
      <c r="F459" s="6">
        <v>1</v>
      </c>
      <c r="G459" s="6">
        <v>2027</v>
      </c>
    </row>
    <row r="460" spans="1:8" x14ac:dyDescent="0.35">
      <c r="A460" s="6" t="s">
        <v>152</v>
      </c>
      <c r="B460" s="6" t="s">
        <v>153</v>
      </c>
      <c r="C460" s="6">
        <v>122988</v>
      </c>
      <c r="D460" s="6">
        <v>100</v>
      </c>
      <c r="E460" s="6">
        <v>1</v>
      </c>
      <c r="F460" s="6">
        <v>1</v>
      </c>
      <c r="G460" s="6">
        <v>2028</v>
      </c>
      <c r="H460" s="6">
        <v>1233.6400000000001</v>
      </c>
    </row>
    <row r="461" spans="1:8" x14ac:dyDescent="0.35">
      <c r="A461" s="6" t="s">
        <v>152</v>
      </c>
      <c r="B461" s="6" t="s">
        <v>153</v>
      </c>
      <c r="C461" s="6">
        <v>122988</v>
      </c>
      <c r="D461" s="6">
        <v>100</v>
      </c>
      <c r="E461" s="6">
        <v>1</v>
      </c>
      <c r="F461" s="6">
        <v>1</v>
      </c>
      <c r="G461" s="6">
        <v>2029</v>
      </c>
      <c r="H461" s="6">
        <v>1233.6400000000001</v>
      </c>
    </row>
    <row r="462" spans="1:8" x14ac:dyDescent="0.35">
      <c r="A462" s="6" t="s">
        <v>152</v>
      </c>
      <c r="B462" s="6" t="s">
        <v>153</v>
      </c>
      <c r="C462" s="6">
        <v>122988</v>
      </c>
      <c r="D462" s="6">
        <v>100</v>
      </c>
      <c r="E462" s="6">
        <v>1</v>
      </c>
      <c r="F462" s="6">
        <v>1</v>
      </c>
      <c r="G462" s="6">
        <v>2030</v>
      </c>
      <c r="H462" s="6">
        <v>1233.6400000000001</v>
      </c>
    </row>
    <row r="463" spans="1:8" x14ac:dyDescent="0.35">
      <c r="A463" s="6" t="s">
        <v>152</v>
      </c>
      <c r="B463" s="6" t="s">
        <v>153</v>
      </c>
      <c r="C463" s="6">
        <v>122988</v>
      </c>
      <c r="D463" s="6">
        <v>100</v>
      </c>
      <c r="E463" s="6">
        <v>1</v>
      </c>
      <c r="F463" s="6">
        <v>1</v>
      </c>
      <c r="G463" s="6">
        <v>2031</v>
      </c>
      <c r="H463" s="6">
        <v>1233.6400000000001</v>
      </c>
    </row>
    <row r="464" spans="1:8" x14ac:dyDescent="0.35">
      <c r="A464" s="6" t="s">
        <v>15</v>
      </c>
      <c r="B464" s="6" t="s">
        <v>16</v>
      </c>
      <c r="C464" s="6">
        <v>484150</v>
      </c>
      <c r="D464" s="6">
        <v>100</v>
      </c>
      <c r="E464" s="6">
        <v>1.5</v>
      </c>
      <c r="F464" s="6">
        <v>3.5</v>
      </c>
      <c r="G464" s="6">
        <v>2026</v>
      </c>
      <c r="H464" s="6">
        <v>1432.94</v>
      </c>
    </row>
    <row r="465" spans="1:8" x14ac:dyDescent="0.35">
      <c r="A465" s="6" t="s">
        <v>15</v>
      </c>
      <c r="B465" s="6" t="s">
        <v>16</v>
      </c>
      <c r="C465" s="6">
        <v>484150</v>
      </c>
      <c r="D465" s="6">
        <v>100</v>
      </c>
      <c r="E465" s="6">
        <v>1.5</v>
      </c>
      <c r="F465" s="6">
        <v>3.5</v>
      </c>
      <c r="G465" s="6">
        <v>2027</v>
      </c>
      <c r="H465" s="6">
        <v>1432.94</v>
      </c>
    </row>
    <row r="466" spans="1:8" x14ac:dyDescent="0.35">
      <c r="A466" s="6" t="s">
        <v>15</v>
      </c>
      <c r="B466" s="6" t="s">
        <v>16</v>
      </c>
      <c r="C466" s="6">
        <v>484150</v>
      </c>
      <c r="D466" s="6">
        <v>100</v>
      </c>
      <c r="E466" s="6">
        <v>1.5</v>
      </c>
      <c r="F466" s="6">
        <v>3.5</v>
      </c>
      <c r="G466" s="6">
        <v>2028</v>
      </c>
      <c r="H466" s="6">
        <v>1432.94</v>
      </c>
    </row>
    <row r="467" spans="1:8" x14ac:dyDescent="0.35">
      <c r="A467" s="6" t="s">
        <v>15</v>
      </c>
      <c r="B467" s="6" t="s">
        <v>16</v>
      </c>
      <c r="C467" s="6">
        <v>484150</v>
      </c>
      <c r="D467" s="6">
        <v>100</v>
      </c>
      <c r="E467" s="6">
        <v>1.5</v>
      </c>
      <c r="F467" s="6">
        <v>3.5</v>
      </c>
      <c r="G467" s="6">
        <v>2029</v>
      </c>
      <c r="H467" s="6">
        <v>1432.94</v>
      </c>
    </row>
    <row r="468" spans="1:8" x14ac:dyDescent="0.35">
      <c r="A468" s="6" t="s">
        <v>15</v>
      </c>
      <c r="B468" s="6" t="s">
        <v>16</v>
      </c>
      <c r="C468" s="6">
        <v>484150</v>
      </c>
      <c r="D468" s="6">
        <v>100</v>
      </c>
      <c r="E468" s="6">
        <v>1.5</v>
      </c>
      <c r="F468" s="6">
        <v>3.5</v>
      </c>
      <c r="G468" s="6">
        <v>2030</v>
      </c>
      <c r="H468" s="6">
        <v>1432.94</v>
      </c>
    </row>
    <row r="469" spans="1:8" x14ac:dyDescent="0.35">
      <c r="A469" s="6" t="s">
        <v>15</v>
      </c>
      <c r="B469" s="6" t="s">
        <v>16</v>
      </c>
      <c r="C469" s="6">
        <v>484150</v>
      </c>
      <c r="D469" s="6">
        <v>100</v>
      </c>
      <c r="E469" s="6">
        <v>1.5</v>
      </c>
      <c r="F469" s="6">
        <v>3.5</v>
      </c>
      <c r="G469" s="6">
        <v>2031</v>
      </c>
      <c r="H469" s="6">
        <v>1432.94</v>
      </c>
    </row>
    <row r="470" spans="1:8" x14ac:dyDescent="0.35">
      <c r="A470" s="6" t="s">
        <v>17</v>
      </c>
      <c r="B470" s="6" t="s">
        <v>18</v>
      </c>
      <c r="C470" s="6">
        <v>369000</v>
      </c>
      <c r="D470" s="6">
        <v>100</v>
      </c>
      <c r="E470" s="6">
        <v>3</v>
      </c>
      <c r="F470" s="6">
        <v>1</v>
      </c>
      <c r="G470" s="6">
        <v>2026</v>
      </c>
      <c r="H470" s="6">
        <v>1433.03</v>
      </c>
    </row>
    <row r="471" spans="1:8" x14ac:dyDescent="0.35">
      <c r="A471" s="6" t="s">
        <v>17</v>
      </c>
      <c r="B471" s="6" t="s">
        <v>18</v>
      </c>
      <c r="C471" s="6">
        <v>369000</v>
      </c>
      <c r="D471" s="6">
        <v>100</v>
      </c>
      <c r="E471" s="6">
        <v>3</v>
      </c>
      <c r="F471" s="6">
        <v>1</v>
      </c>
      <c r="G471" s="6">
        <v>2027</v>
      </c>
      <c r="H471" s="6">
        <v>1433.03</v>
      </c>
    </row>
    <row r="472" spans="1:8" x14ac:dyDescent="0.35">
      <c r="A472" s="6" t="s">
        <v>17</v>
      </c>
      <c r="B472" s="6" t="s">
        <v>18</v>
      </c>
      <c r="C472" s="6">
        <v>369000</v>
      </c>
      <c r="D472" s="6">
        <v>100</v>
      </c>
      <c r="E472" s="6">
        <v>3</v>
      </c>
      <c r="F472" s="6">
        <v>1</v>
      </c>
      <c r="G472" s="6">
        <v>2028</v>
      </c>
      <c r="H472" s="6">
        <v>1433.03</v>
      </c>
    </row>
    <row r="473" spans="1:8" x14ac:dyDescent="0.35">
      <c r="A473" s="6" t="s">
        <v>17</v>
      </c>
      <c r="B473" s="6" t="s">
        <v>18</v>
      </c>
      <c r="C473" s="6">
        <v>369000</v>
      </c>
      <c r="D473" s="6">
        <v>100</v>
      </c>
      <c r="E473" s="6">
        <v>3</v>
      </c>
      <c r="F473" s="6">
        <v>1</v>
      </c>
      <c r="G473" s="6">
        <v>2029</v>
      </c>
      <c r="H473" s="6">
        <v>1433.03</v>
      </c>
    </row>
    <row r="474" spans="1:8" x14ac:dyDescent="0.35">
      <c r="A474" s="6" t="s">
        <v>17</v>
      </c>
      <c r="B474" s="6" t="s">
        <v>18</v>
      </c>
      <c r="C474" s="6">
        <v>369000</v>
      </c>
      <c r="D474" s="6">
        <v>100</v>
      </c>
      <c r="E474" s="6">
        <v>3</v>
      </c>
      <c r="F474" s="6">
        <v>1</v>
      </c>
      <c r="G474" s="6">
        <v>2030</v>
      </c>
      <c r="H474" s="6">
        <v>1433.03</v>
      </c>
    </row>
    <row r="475" spans="1:8" x14ac:dyDescent="0.35">
      <c r="A475" s="6" t="s">
        <v>17</v>
      </c>
      <c r="B475" s="6" t="s">
        <v>18</v>
      </c>
      <c r="C475" s="6">
        <v>369000</v>
      </c>
      <c r="D475" s="6">
        <v>100</v>
      </c>
      <c r="E475" s="6">
        <v>3</v>
      </c>
      <c r="F475" s="6">
        <v>1</v>
      </c>
      <c r="G475" s="6">
        <v>2031</v>
      </c>
      <c r="H475" s="6">
        <v>1433.03</v>
      </c>
    </row>
    <row r="476" spans="1:8" x14ac:dyDescent="0.35">
      <c r="A476" s="6" t="s">
        <v>188</v>
      </c>
      <c r="B476" s="6" t="s">
        <v>189</v>
      </c>
      <c r="C476" s="6">
        <v>80000</v>
      </c>
      <c r="D476" s="6">
        <v>100</v>
      </c>
      <c r="E476" s="6">
        <v>1.5</v>
      </c>
      <c r="F476" s="6">
        <v>1.5</v>
      </c>
      <c r="G476" s="6">
        <v>2026</v>
      </c>
      <c r="H476" s="6">
        <v>0</v>
      </c>
    </row>
    <row r="477" spans="1:8" x14ac:dyDescent="0.35">
      <c r="A477" s="6" t="s">
        <v>188</v>
      </c>
      <c r="B477" s="6" t="s">
        <v>189</v>
      </c>
      <c r="C477" s="6">
        <v>80000</v>
      </c>
      <c r="D477" s="6">
        <v>100</v>
      </c>
      <c r="E477" s="6">
        <v>1.5</v>
      </c>
      <c r="F477" s="6">
        <v>1.5</v>
      </c>
      <c r="G477" s="6">
        <v>2027</v>
      </c>
    </row>
    <row r="478" spans="1:8" x14ac:dyDescent="0.35">
      <c r="A478" s="6" t="s">
        <v>188</v>
      </c>
      <c r="B478" s="6" t="s">
        <v>189</v>
      </c>
      <c r="C478" s="6">
        <v>80000</v>
      </c>
      <c r="D478" s="6">
        <v>100</v>
      </c>
      <c r="E478" s="6">
        <v>1.5</v>
      </c>
      <c r="F478" s="6">
        <v>1.5</v>
      </c>
      <c r="G478" s="6">
        <v>2028</v>
      </c>
      <c r="H478" s="6">
        <v>1433.92</v>
      </c>
    </row>
    <row r="479" spans="1:8" x14ac:dyDescent="0.35">
      <c r="A479" s="6" t="s">
        <v>188</v>
      </c>
      <c r="B479" s="6" t="s">
        <v>189</v>
      </c>
      <c r="C479" s="6">
        <v>80000</v>
      </c>
      <c r="D479" s="6">
        <v>100</v>
      </c>
      <c r="E479" s="6">
        <v>1.5</v>
      </c>
      <c r="F479" s="6">
        <v>1.5</v>
      </c>
      <c r="G479" s="6">
        <v>2029</v>
      </c>
      <c r="H479" s="6">
        <v>1433.92</v>
      </c>
    </row>
    <row r="480" spans="1:8" x14ac:dyDescent="0.35">
      <c r="A480" s="6" t="s">
        <v>188</v>
      </c>
      <c r="B480" s="6" t="s">
        <v>189</v>
      </c>
      <c r="C480" s="6">
        <v>80000</v>
      </c>
      <c r="D480" s="6">
        <v>100</v>
      </c>
      <c r="E480" s="6">
        <v>1.5</v>
      </c>
      <c r="F480" s="6">
        <v>1.5</v>
      </c>
      <c r="G480" s="6">
        <v>2030</v>
      </c>
      <c r="H480" s="6">
        <v>1433.92</v>
      </c>
    </row>
    <row r="481" spans="1:8" x14ac:dyDescent="0.35">
      <c r="A481" s="6" t="s">
        <v>188</v>
      </c>
      <c r="B481" s="6" t="s">
        <v>189</v>
      </c>
      <c r="C481" s="6">
        <v>80000</v>
      </c>
      <c r="D481" s="6">
        <v>100</v>
      </c>
      <c r="E481" s="6">
        <v>1.5</v>
      </c>
      <c r="F481" s="6">
        <v>1.5</v>
      </c>
      <c r="G481" s="6">
        <v>2031</v>
      </c>
      <c r="H481" s="6">
        <v>1433.92</v>
      </c>
    </row>
    <row r="482" spans="1:8" x14ac:dyDescent="0.35">
      <c r="A482" s="6" t="s">
        <v>178</v>
      </c>
      <c r="B482" s="6" t="s">
        <v>179</v>
      </c>
      <c r="C482" s="6">
        <v>639900</v>
      </c>
      <c r="D482" s="6">
        <v>100</v>
      </c>
      <c r="E482" s="6">
        <v>1</v>
      </c>
      <c r="F482" s="6">
        <v>1</v>
      </c>
      <c r="G482" s="6">
        <v>2026</v>
      </c>
      <c r="H482" s="6">
        <v>1433.04</v>
      </c>
    </row>
    <row r="483" spans="1:8" x14ac:dyDescent="0.35">
      <c r="A483" s="6" t="s">
        <v>178</v>
      </c>
      <c r="B483" s="6" t="s">
        <v>179</v>
      </c>
      <c r="C483" s="6">
        <v>639900</v>
      </c>
      <c r="D483" s="6">
        <v>100</v>
      </c>
      <c r="E483" s="6">
        <v>1</v>
      </c>
      <c r="F483" s="6">
        <v>1</v>
      </c>
      <c r="G483" s="6">
        <v>2027</v>
      </c>
      <c r="H483" s="6">
        <v>1433.04</v>
      </c>
    </row>
    <row r="484" spans="1:8" x14ac:dyDescent="0.35">
      <c r="A484" s="6" t="s">
        <v>178</v>
      </c>
      <c r="B484" s="6" t="s">
        <v>179</v>
      </c>
      <c r="C484" s="6">
        <v>639900</v>
      </c>
      <c r="D484" s="6">
        <v>100</v>
      </c>
      <c r="E484" s="6">
        <v>1</v>
      </c>
      <c r="F484" s="6">
        <v>1</v>
      </c>
      <c r="G484" s="6">
        <v>2028</v>
      </c>
      <c r="H484" s="6">
        <v>1433.04</v>
      </c>
    </row>
    <row r="485" spans="1:8" x14ac:dyDescent="0.35">
      <c r="A485" s="6" t="s">
        <v>178</v>
      </c>
      <c r="B485" s="6" t="s">
        <v>179</v>
      </c>
      <c r="C485" s="6">
        <v>639900</v>
      </c>
      <c r="D485" s="6">
        <v>100</v>
      </c>
      <c r="E485" s="6">
        <v>1</v>
      </c>
      <c r="F485" s="6">
        <v>1</v>
      </c>
      <c r="G485" s="6">
        <v>2029</v>
      </c>
      <c r="H485" s="6">
        <v>1433.04</v>
      </c>
    </row>
    <row r="486" spans="1:8" x14ac:dyDescent="0.35">
      <c r="A486" s="6" t="s">
        <v>178</v>
      </c>
      <c r="B486" s="6" t="s">
        <v>179</v>
      </c>
      <c r="C486" s="6">
        <v>639900</v>
      </c>
      <c r="D486" s="6">
        <v>100</v>
      </c>
      <c r="E486" s="6">
        <v>1</v>
      </c>
      <c r="F486" s="6">
        <v>1</v>
      </c>
      <c r="G486" s="6">
        <v>2030</v>
      </c>
      <c r="H486" s="6">
        <v>1433.04</v>
      </c>
    </row>
    <row r="487" spans="1:8" x14ac:dyDescent="0.35">
      <c r="A487" s="6" t="s">
        <v>178</v>
      </c>
      <c r="B487" s="6" t="s">
        <v>179</v>
      </c>
      <c r="C487" s="6">
        <v>639900</v>
      </c>
      <c r="D487" s="6">
        <v>100</v>
      </c>
      <c r="E487" s="6">
        <v>1</v>
      </c>
      <c r="F487" s="6">
        <v>1</v>
      </c>
      <c r="G487" s="6">
        <v>2031</v>
      </c>
      <c r="H487" s="6">
        <v>1433.04</v>
      </c>
    </row>
    <row r="488" spans="1:8" x14ac:dyDescent="0.35">
      <c r="A488" s="6" t="s">
        <v>184</v>
      </c>
      <c r="B488" s="6" t="s">
        <v>185</v>
      </c>
      <c r="C488" s="6">
        <v>110000</v>
      </c>
      <c r="D488" s="6">
        <v>100</v>
      </c>
      <c r="E488" s="6">
        <v>1.01</v>
      </c>
      <c r="F488" s="6">
        <v>1</v>
      </c>
      <c r="G488" s="6">
        <v>2026</v>
      </c>
    </row>
    <row r="489" spans="1:8" x14ac:dyDescent="0.35">
      <c r="A489" s="6" t="s">
        <v>184</v>
      </c>
      <c r="B489" s="6" t="s">
        <v>185</v>
      </c>
      <c r="C489" s="6">
        <v>110000</v>
      </c>
      <c r="D489" s="6">
        <v>100</v>
      </c>
      <c r="E489" s="6">
        <v>1.01</v>
      </c>
      <c r="F489" s="6">
        <v>1</v>
      </c>
      <c r="G489" s="6">
        <v>2027</v>
      </c>
    </row>
    <row r="490" spans="1:8" x14ac:dyDescent="0.35">
      <c r="A490" s="6" t="s">
        <v>184</v>
      </c>
      <c r="B490" s="6" t="s">
        <v>185</v>
      </c>
      <c r="C490" s="6">
        <v>110000</v>
      </c>
      <c r="D490" s="6">
        <v>100</v>
      </c>
      <c r="E490" s="6">
        <v>1.01</v>
      </c>
      <c r="F490" s="6">
        <v>1</v>
      </c>
      <c r="G490" s="6">
        <v>2028</v>
      </c>
      <c r="H490" s="6">
        <v>1433.92</v>
      </c>
    </row>
    <row r="491" spans="1:8" x14ac:dyDescent="0.35">
      <c r="A491" s="6" t="s">
        <v>184</v>
      </c>
      <c r="B491" s="6" t="s">
        <v>185</v>
      </c>
      <c r="C491" s="6">
        <v>110000</v>
      </c>
      <c r="D491" s="6">
        <v>100</v>
      </c>
      <c r="E491" s="6">
        <v>1.01</v>
      </c>
      <c r="F491" s="6">
        <v>1</v>
      </c>
      <c r="G491" s="6">
        <v>2029</v>
      </c>
      <c r="H491" s="6">
        <v>1433.92</v>
      </c>
    </row>
    <row r="492" spans="1:8" x14ac:dyDescent="0.35">
      <c r="A492" s="6" t="s">
        <v>184</v>
      </c>
      <c r="B492" s="6" t="s">
        <v>185</v>
      </c>
      <c r="C492" s="6">
        <v>110000</v>
      </c>
      <c r="D492" s="6">
        <v>100</v>
      </c>
      <c r="E492" s="6">
        <v>1.01</v>
      </c>
      <c r="F492" s="6">
        <v>1</v>
      </c>
      <c r="G492" s="6">
        <v>2030</v>
      </c>
      <c r="H492" s="6">
        <v>1433.92</v>
      </c>
    </row>
    <row r="493" spans="1:8" x14ac:dyDescent="0.35">
      <c r="A493" s="6" t="s">
        <v>184</v>
      </c>
      <c r="B493" s="6" t="s">
        <v>185</v>
      </c>
      <c r="C493" s="6">
        <v>110000</v>
      </c>
      <c r="D493" s="6">
        <v>100</v>
      </c>
      <c r="E493" s="6">
        <v>1.01</v>
      </c>
      <c r="F493" s="6">
        <v>1</v>
      </c>
      <c r="G493" s="6">
        <v>2031</v>
      </c>
      <c r="H493" s="6">
        <v>1433.92</v>
      </c>
    </row>
    <row r="494" spans="1:8" x14ac:dyDescent="0.35">
      <c r="A494" s="6" t="s">
        <v>88</v>
      </c>
      <c r="B494" s="6" t="s">
        <v>89</v>
      </c>
      <c r="C494" s="6">
        <v>386080</v>
      </c>
      <c r="D494" s="6">
        <v>100</v>
      </c>
      <c r="E494" s="6">
        <v>3.64</v>
      </c>
      <c r="F494" s="6">
        <v>2.6</v>
      </c>
      <c r="G494" s="6">
        <v>2026</v>
      </c>
      <c r="H494" s="6">
        <v>1433.91</v>
      </c>
    </row>
    <row r="495" spans="1:8" x14ac:dyDescent="0.35">
      <c r="A495" s="6" t="s">
        <v>88</v>
      </c>
      <c r="B495" s="6" t="s">
        <v>89</v>
      </c>
      <c r="C495" s="6">
        <v>386080</v>
      </c>
      <c r="D495" s="6">
        <v>100</v>
      </c>
      <c r="E495" s="6">
        <v>3.64</v>
      </c>
      <c r="F495" s="6">
        <v>2.6</v>
      </c>
      <c r="G495" s="6">
        <v>2027</v>
      </c>
      <c r="H495" s="6">
        <v>1433.91</v>
      </c>
    </row>
    <row r="496" spans="1:8" x14ac:dyDescent="0.35">
      <c r="A496" s="6" t="s">
        <v>88</v>
      </c>
      <c r="B496" s="6" t="s">
        <v>89</v>
      </c>
      <c r="C496" s="6">
        <v>386080</v>
      </c>
      <c r="D496" s="6">
        <v>100</v>
      </c>
      <c r="E496" s="6">
        <v>3.64</v>
      </c>
      <c r="F496" s="6">
        <v>2.6</v>
      </c>
      <c r="G496" s="6">
        <v>2028</v>
      </c>
      <c r="H496" s="6">
        <v>1433.91</v>
      </c>
    </row>
    <row r="497" spans="1:8" x14ac:dyDescent="0.35">
      <c r="A497" s="6" t="s">
        <v>88</v>
      </c>
      <c r="B497" s="6" t="s">
        <v>89</v>
      </c>
      <c r="C497" s="6">
        <v>386080</v>
      </c>
      <c r="D497" s="6">
        <v>100</v>
      </c>
      <c r="E497" s="6">
        <v>3.64</v>
      </c>
      <c r="F497" s="6">
        <v>2.6</v>
      </c>
      <c r="G497" s="6">
        <v>2029</v>
      </c>
      <c r="H497" s="6">
        <v>1433.91</v>
      </c>
    </row>
    <row r="498" spans="1:8" x14ac:dyDescent="0.35">
      <c r="A498" s="6" t="s">
        <v>88</v>
      </c>
      <c r="B498" s="6" t="s">
        <v>89</v>
      </c>
      <c r="C498" s="6">
        <v>386080</v>
      </c>
      <c r="D498" s="6">
        <v>100</v>
      </c>
      <c r="E498" s="6">
        <v>3.64</v>
      </c>
      <c r="F498" s="6">
        <v>2.6</v>
      </c>
      <c r="G498" s="6">
        <v>2030</v>
      </c>
      <c r="H498" s="6">
        <v>1433.91</v>
      </c>
    </row>
    <row r="499" spans="1:8" x14ac:dyDescent="0.35">
      <c r="A499" s="6" t="s">
        <v>88</v>
      </c>
      <c r="B499" s="6" t="s">
        <v>89</v>
      </c>
      <c r="C499" s="6">
        <v>386080</v>
      </c>
      <c r="D499" s="6">
        <v>100</v>
      </c>
      <c r="E499" s="6">
        <v>3.64</v>
      </c>
      <c r="F499" s="6">
        <v>2.6</v>
      </c>
      <c r="G499" s="6">
        <v>2031</v>
      </c>
      <c r="H499" s="6">
        <v>1433.91</v>
      </c>
    </row>
    <row r="500" spans="1:8" x14ac:dyDescent="0.35">
      <c r="A500" s="6" t="s">
        <v>148</v>
      </c>
      <c r="B500" s="6" t="s">
        <v>149</v>
      </c>
      <c r="C500" s="6">
        <v>360000</v>
      </c>
      <c r="D500" s="6">
        <v>100</v>
      </c>
      <c r="E500" s="6">
        <v>3.64</v>
      </c>
      <c r="F500" s="6">
        <v>2.8</v>
      </c>
      <c r="G500" s="6">
        <v>2026</v>
      </c>
      <c r="H500" s="6">
        <v>957.96</v>
      </c>
    </row>
    <row r="501" spans="1:8" x14ac:dyDescent="0.35">
      <c r="A501" s="6" t="s">
        <v>148</v>
      </c>
      <c r="B501" s="6" t="s">
        <v>149</v>
      </c>
      <c r="C501" s="6">
        <v>360000</v>
      </c>
      <c r="D501" s="6">
        <v>100</v>
      </c>
      <c r="E501" s="6">
        <v>3.64</v>
      </c>
      <c r="F501" s="6">
        <v>2.8</v>
      </c>
      <c r="G501" s="6">
        <v>2027</v>
      </c>
      <c r="H501" s="6">
        <v>956.84</v>
      </c>
    </row>
    <row r="502" spans="1:8" x14ac:dyDescent="0.35">
      <c r="A502" s="6" t="s">
        <v>148</v>
      </c>
      <c r="B502" s="6" t="s">
        <v>149</v>
      </c>
      <c r="C502" s="6">
        <v>360000</v>
      </c>
      <c r="D502" s="6">
        <v>100</v>
      </c>
      <c r="E502" s="6">
        <v>3.64</v>
      </c>
      <c r="F502" s="6">
        <v>2.8</v>
      </c>
      <c r="G502" s="6">
        <v>2028</v>
      </c>
      <c r="H502" s="6">
        <v>961.31</v>
      </c>
    </row>
    <row r="503" spans="1:8" x14ac:dyDescent="0.35">
      <c r="A503" s="6" t="s">
        <v>148</v>
      </c>
      <c r="B503" s="6" t="s">
        <v>149</v>
      </c>
      <c r="C503" s="6">
        <v>360000</v>
      </c>
      <c r="D503" s="6">
        <v>100</v>
      </c>
      <c r="E503" s="6">
        <v>3.64</v>
      </c>
      <c r="F503" s="6">
        <v>2.8</v>
      </c>
      <c r="G503" s="6">
        <v>2029</v>
      </c>
      <c r="H503" s="6">
        <v>965.27</v>
      </c>
    </row>
    <row r="504" spans="1:8" x14ac:dyDescent="0.35">
      <c r="A504" s="6" t="s">
        <v>148</v>
      </c>
      <c r="B504" s="6" t="s">
        <v>149</v>
      </c>
      <c r="C504" s="6">
        <v>360000</v>
      </c>
      <c r="D504" s="6">
        <v>100</v>
      </c>
      <c r="E504" s="6">
        <v>3.64</v>
      </c>
      <c r="F504" s="6">
        <v>2.8</v>
      </c>
      <c r="G504" s="6">
        <v>2030</v>
      </c>
      <c r="H504" s="6">
        <v>970.46</v>
      </c>
    </row>
    <row r="505" spans="1:8" x14ac:dyDescent="0.35">
      <c r="A505" s="6" t="s">
        <v>148</v>
      </c>
      <c r="B505" s="6" t="s">
        <v>149</v>
      </c>
      <c r="C505" s="6">
        <v>360000</v>
      </c>
      <c r="D505" s="6">
        <v>100</v>
      </c>
      <c r="E505" s="6">
        <v>3.64</v>
      </c>
      <c r="F505" s="6">
        <v>2.8</v>
      </c>
      <c r="G505" s="6">
        <v>2031</v>
      </c>
      <c r="H505" s="6">
        <v>973.37</v>
      </c>
    </row>
    <row r="506" spans="1:8" x14ac:dyDescent="0.35">
      <c r="A506" s="6" t="s">
        <v>66</v>
      </c>
      <c r="B506" s="6" t="s">
        <v>67</v>
      </c>
      <c r="C506" s="6">
        <v>240000</v>
      </c>
      <c r="D506" s="6">
        <v>100</v>
      </c>
      <c r="E506" s="6">
        <v>1</v>
      </c>
      <c r="F506" s="6">
        <v>1.47</v>
      </c>
      <c r="G506" s="6">
        <v>2026</v>
      </c>
      <c r="H506" s="6">
        <v>1120</v>
      </c>
    </row>
    <row r="507" spans="1:8" x14ac:dyDescent="0.35">
      <c r="A507" s="6" t="s">
        <v>66</v>
      </c>
      <c r="B507" s="6" t="s">
        <v>67</v>
      </c>
      <c r="C507" s="6">
        <v>240000</v>
      </c>
      <c r="D507" s="6">
        <v>100</v>
      </c>
      <c r="E507" s="6">
        <v>1</v>
      </c>
      <c r="F507" s="6">
        <v>1.47</v>
      </c>
      <c r="G507" s="6">
        <v>2027</v>
      </c>
      <c r="H507" s="6">
        <v>1120</v>
      </c>
    </row>
    <row r="508" spans="1:8" x14ac:dyDescent="0.35">
      <c r="A508" s="6" t="s">
        <v>66</v>
      </c>
      <c r="B508" s="6" t="s">
        <v>67</v>
      </c>
      <c r="C508" s="6">
        <v>240000</v>
      </c>
      <c r="D508" s="6">
        <v>100</v>
      </c>
      <c r="E508" s="6">
        <v>1</v>
      </c>
      <c r="F508" s="6">
        <v>1.47</v>
      </c>
      <c r="G508" s="6">
        <v>2028</v>
      </c>
      <c r="H508" s="6">
        <v>1120</v>
      </c>
    </row>
    <row r="509" spans="1:8" x14ac:dyDescent="0.35">
      <c r="A509" s="6" t="s">
        <v>66</v>
      </c>
      <c r="B509" s="6" t="s">
        <v>67</v>
      </c>
      <c r="C509" s="6">
        <v>240000</v>
      </c>
      <c r="D509" s="6">
        <v>100</v>
      </c>
      <c r="E509" s="6">
        <v>1</v>
      </c>
      <c r="F509" s="6">
        <v>1.47</v>
      </c>
      <c r="G509" s="6">
        <v>2029</v>
      </c>
      <c r="H509" s="6">
        <v>1120</v>
      </c>
    </row>
    <row r="510" spans="1:8" x14ac:dyDescent="0.35">
      <c r="A510" s="6" t="s">
        <v>66</v>
      </c>
      <c r="B510" s="6" t="s">
        <v>67</v>
      </c>
      <c r="C510" s="6">
        <v>240000</v>
      </c>
      <c r="D510" s="6">
        <v>100</v>
      </c>
      <c r="E510" s="6">
        <v>1</v>
      </c>
      <c r="F510" s="6">
        <v>1.47</v>
      </c>
      <c r="G510" s="6">
        <v>2030</v>
      </c>
      <c r="H510" s="6">
        <v>1120</v>
      </c>
    </row>
    <row r="511" spans="1:8" x14ac:dyDescent="0.35">
      <c r="A511" s="6" t="s">
        <v>66</v>
      </c>
      <c r="B511" s="6" t="s">
        <v>67</v>
      </c>
      <c r="C511" s="6">
        <v>240000</v>
      </c>
      <c r="D511" s="6">
        <v>100</v>
      </c>
      <c r="E511" s="6">
        <v>1</v>
      </c>
      <c r="F511" s="6">
        <v>1.47</v>
      </c>
      <c r="G511" s="6">
        <v>2031</v>
      </c>
      <c r="H511" s="6">
        <v>1120</v>
      </c>
    </row>
    <row r="512" spans="1:8" x14ac:dyDescent="0.35">
      <c r="A512" s="6" t="s">
        <v>58</v>
      </c>
      <c r="B512" s="6" t="s">
        <v>59</v>
      </c>
      <c r="C512" s="6">
        <v>87048</v>
      </c>
      <c r="D512" s="6">
        <v>100</v>
      </c>
      <c r="E512" s="6">
        <v>3.64</v>
      </c>
      <c r="F512" s="6">
        <v>2.8</v>
      </c>
      <c r="G512" s="6">
        <v>2026</v>
      </c>
      <c r="H512" s="6">
        <v>1001.13</v>
      </c>
    </row>
    <row r="513" spans="1:8" x14ac:dyDescent="0.35">
      <c r="A513" s="6" t="s">
        <v>58</v>
      </c>
      <c r="B513" s="6" t="s">
        <v>59</v>
      </c>
      <c r="C513" s="6">
        <v>87048</v>
      </c>
      <c r="D513" s="6">
        <v>100</v>
      </c>
      <c r="E513" s="6">
        <v>3.64</v>
      </c>
      <c r="F513" s="6">
        <v>2.8</v>
      </c>
      <c r="G513" s="6">
        <v>2027</v>
      </c>
      <c r="H513" s="6">
        <v>986.13</v>
      </c>
    </row>
    <row r="514" spans="1:8" x14ac:dyDescent="0.35">
      <c r="A514" s="6" t="s">
        <v>58</v>
      </c>
      <c r="B514" s="6" t="s">
        <v>59</v>
      </c>
      <c r="C514" s="6">
        <v>87048</v>
      </c>
      <c r="D514" s="6">
        <v>100</v>
      </c>
      <c r="E514" s="6">
        <v>3.64</v>
      </c>
      <c r="F514" s="6">
        <v>2.8</v>
      </c>
      <c r="G514" s="6">
        <v>2028</v>
      </c>
      <c r="H514" s="6">
        <v>975.63</v>
      </c>
    </row>
    <row r="515" spans="1:8" x14ac:dyDescent="0.35">
      <c r="A515" s="6" t="s">
        <v>58</v>
      </c>
      <c r="B515" s="6" t="s">
        <v>59</v>
      </c>
      <c r="C515" s="6">
        <v>87048</v>
      </c>
      <c r="D515" s="6">
        <v>100</v>
      </c>
      <c r="E515" s="6">
        <v>3.64</v>
      </c>
      <c r="F515" s="6">
        <v>2.8</v>
      </c>
      <c r="G515" s="6">
        <v>2029</v>
      </c>
      <c r="H515" s="6">
        <v>965.52</v>
      </c>
    </row>
    <row r="516" spans="1:8" x14ac:dyDescent="0.35">
      <c r="A516" s="6" t="s">
        <v>58</v>
      </c>
      <c r="B516" s="6" t="s">
        <v>59</v>
      </c>
      <c r="C516" s="6">
        <v>87048</v>
      </c>
      <c r="D516" s="6">
        <v>100</v>
      </c>
      <c r="E516" s="6">
        <v>3.64</v>
      </c>
      <c r="F516" s="6">
        <v>2.8</v>
      </c>
      <c r="G516" s="6">
        <v>2030</v>
      </c>
      <c r="H516" s="6">
        <v>956.54</v>
      </c>
    </row>
    <row r="517" spans="1:8" x14ac:dyDescent="0.35">
      <c r="A517" s="6" t="s">
        <v>58</v>
      </c>
      <c r="B517" s="6" t="s">
        <v>59</v>
      </c>
      <c r="C517" s="6">
        <v>87048</v>
      </c>
      <c r="D517" s="6">
        <v>100</v>
      </c>
      <c r="E517" s="6">
        <v>3.64</v>
      </c>
      <c r="F517" s="6">
        <v>2.8</v>
      </c>
      <c r="G517" s="6">
        <v>2031</v>
      </c>
      <c r="H517" s="6">
        <v>951.51</v>
      </c>
    </row>
    <row r="518" spans="1:8" x14ac:dyDescent="0.35">
      <c r="A518" s="6" t="s">
        <v>110</v>
      </c>
      <c r="B518" s="6" t="s">
        <v>111</v>
      </c>
      <c r="C518" s="6">
        <v>78320</v>
      </c>
      <c r="D518" s="6">
        <v>100</v>
      </c>
      <c r="E518" s="6">
        <v>1</v>
      </c>
      <c r="F518" s="6">
        <v>3</v>
      </c>
      <c r="G518" s="6">
        <v>2026</v>
      </c>
    </row>
    <row r="519" spans="1:8" x14ac:dyDescent="0.35">
      <c r="A519" s="6" t="s">
        <v>110</v>
      </c>
      <c r="B519" s="6" t="s">
        <v>111</v>
      </c>
      <c r="C519" s="6">
        <v>78320</v>
      </c>
      <c r="D519" s="6">
        <v>100</v>
      </c>
      <c r="E519" s="6">
        <v>1</v>
      </c>
      <c r="F519" s="6">
        <v>3</v>
      </c>
      <c r="G519" s="6">
        <v>2027</v>
      </c>
      <c r="H519" s="6">
        <v>1350.35</v>
      </c>
    </row>
    <row r="520" spans="1:8" x14ac:dyDescent="0.35">
      <c r="A520" s="6" t="s">
        <v>110</v>
      </c>
      <c r="B520" s="6" t="s">
        <v>111</v>
      </c>
      <c r="C520" s="6">
        <v>78320</v>
      </c>
      <c r="D520" s="6">
        <v>100</v>
      </c>
      <c r="E520" s="6">
        <v>1</v>
      </c>
      <c r="F520" s="6">
        <v>3</v>
      </c>
      <c r="G520" s="6">
        <v>2028</v>
      </c>
      <c r="H520" s="6">
        <v>1350.35</v>
      </c>
    </row>
    <row r="521" spans="1:8" x14ac:dyDescent="0.35">
      <c r="A521" s="6" t="s">
        <v>110</v>
      </c>
      <c r="B521" s="6" t="s">
        <v>111</v>
      </c>
      <c r="C521" s="6">
        <v>78320</v>
      </c>
      <c r="D521" s="6">
        <v>100</v>
      </c>
      <c r="E521" s="6">
        <v>1</v>
      </c>
      <c r="F521" s="6">
        <v>3</v>
      </c>
      <c r="G521" s="6">
        <v>2029</v>
      </c>
      <c r="H521" s="6">
        <v>1350.35</v>
      </c>
    </row>
    <row r="522" spans="1:8" x14ac:dyDescent="0.35">
      <c r="A522" s="6" t="s">
        <v>110</v>
      </c>
      <c r="B522" s="6" t="s">
        <v>111</v>
      </c>
      <c r="C522" s="6">
        <v>78320</v>
      </c>
      <c r="D522" s="6">
        <v>100</v>
      </c>
      <c r="E522" s="6">
        <v>1</v>
      </c>
      <c r="F522" s="6">
        <v>3</v>
      </c>
      <c r="G522" s="6">
        <v>2030</v>
      </c>
      <c r="H522" s="6">
        <v>1350.35</v>
      </c>
    </row>
    <row r="523" spans="1:8" x14ac:dyDescent="0.35">
      <c r="A523" s="6" t="s">
        <v>110</v>
      </c>
      <c r="B523" s="6" t="s">
        <v>111</v>
      </c>
      <c r="C523" s="6">
        <v>78320</v>
      </c>
      <c r="D523" s="6">
        <v>100</v>
      </c>
      <c r="E523" s="6">
        <v>1</v>
      </c>
      <c r="F523" s="6">
        <v>3</v>
      </c>
      <c r="G523" s="6">
        <v>2031</v>
      </c>
      <c r="H523" s="6">
        <v>1350.35</v>
      </c>
    </row>
    <row r="524" spans="1:8" x14ac:dyDescent="0.35">
      <c r="A524" s="6" t="s">
        <v>62</v>
      </c>
      <c r="B524" s="6" t="s">
        <v>63</v>
      </c>
      <c r="C524" s="6">
        <v>115920</v>
      </c>
      <c r="D524" s="6">
        <v>100</v>
      </c>
      <c r="E524" s="6">
        <v>1</v>
      </c>
      <c r="F524" s="6">
        <v>3</v>
      </c>
      <c r="G524" s="6">
        <v>2026</v>
      </c>
      <c r="H524" s="6">
        <v>0</v>
      </c>
    </row>
    <row r="525" spans="1:8" x14ac:dyDescent="0.35">
      <c r="A525" s="6" t="s">
        <v>62</v>
      </c>
      <c r="B525" s="6" t="s">
        <v>63</v>
      </c>
      <c r="C525" s="6">
        <v>115920</v>
      </c>
      <c r="D525" s="6">
        <v>100</v>
      </c>
      <c r="E525" s="6">
        <v>1</v>
      </c>
      <c r="F525" s="6">
        <v>3</v>
      </c>
      <c r="G525" s="6">
        <v>2027</v>
      </c>
      <c r="H525" s="6">
        <v>1350.35</v>
      </c>
    </row>
    <row r="526" spans="1:8" x14ac:dyDescent="0.35">
      <c r="A526" s="6" t="s">
        <v>62</v>
      </c>
      <c r="B526" s="6" t="s">
        <v>63</v>
      </c>
      <c r="C526" s="6">
        <v>115920</v>
      </c>
      <c r="D526" s="6">
        <v>100</v>
      </c>
      <c r="E526" s="6">
        <v>1</v>
      </c>
      <c r="F526" s="6">
        <v>3</v>
      </c>
      <c r="G526" s="6">
        <v>2028</v>
      </c>
      <c r="H526" s="6">
        <v>1350.35</v>
      </c>
    </row>
    <row r="527" spans="1:8" x14ac:dyDescent="0.35">
      <c r="A527" s="6" t="s">
        <v>62</v>
      </c>
      <c r="B527" s="6" t="s">
        <v>63</v>
      </c>
      <c r="C527" s="6">
        <v>115920</v>
      </c>
      <c r="D527" s="6">
        <v>100</v>
      </c>
      <c r="E527" s="6">
        <v>1</v>
      </c>
      <c r="F527" s="6">
        <v>3</v>
      </c>
      <c r="G527" s="6">
        <v>2029</v>
      </c>
      <c r="H527" s="6">
        <v>1350.35</v>
      </c>
    </row>
    <row r="528" spans="1:8" x14ac:dyDescent="0.35">
      <c r="A528" s="6" t="s">
        <v>62</v>
      </c>
      <c r="B528" s="6" t="s">
        <v>63</v>
      </c>
      <c r="C528" s="6">
        <v>115920</v>
      </c>
      <c r="D528" s="6">
        <v>100</v>
      </c>
      <c r="E528" s="6">
        <v>1</v>
      </c>
      <c r="F528" s="6">
        <v>3</v>
      </c>
      <c r="G528" s="6">
        <v>2030</v>
      </c>
      <c r="H528" s="6">
        <v>1350.35</v>
      </c>
    </row>
    <row r="529" spans="1:8" x14ac:dyDescent="0.35">
      <c r="A529" s="6" t="s">
        <v>62</v>
      </c>
      <c r="B529" s="6" t="s">
        <v>63</v>
      </c>
      <c r="C529" s="6">
        <v>115920</v>
      </c>
      <c r="D529" s="6">
        <v>100</v>
      </c>
      <c r="E529" s="6">
        <v>1</v>
      </c>
      <c r="F529" s="6">
        <v>3</v>
      </c>
      <c r="G529" s="6">
        <v>2031</v>
      </c>
      <c r="H529" s="6">
        <v>1350.35</v>
      </c>
    </row>
    <row r="530" spans="1:8" x14ac:dyDescent="0.35">
      <c r="A530" s="6" t="s">
        <v>60</v>
      </c>
      <c r="B530" s="6" t="s">
        <v>61</v>
      </c>
      <c r="C530" s="6">
        <v>258640</v>
      </c>
      <c r="D530" s="6">
        <v>100</v>
      </c>
      <c r="E530" s="6">
        <v>1</v>
      </c>
      <c r="F530" s="6">
        <v>3</v>
      </c>
      <c r="G530" s="6">
        <v>2026</v>
      </c>
      <c r="H530" s="6">
        <v>0</v>
      </c>
    </row>
    <row r="531" spans="1:8" x14ac:dyDescent="0.35">
      <c r="A531" s="6" t="s">
        <v>60</v>
      </c>
      <c r="B531" s="6" t="s">
        <v>61</v>
      </c>
      <c r="C531" s="6">
        <v>258640</v>
      </c>
      <c r="D531" s="6">
        <v>100</v>
      </c>
      <c r="E531" s="6">
        <v>1</v>
      </c>
      <c r="F531" s="6">
        <v>3</v>
      </c>
      <c r="G531" s="6">
        <v>2027</v>
      </c>
      <c r="H531" s="6">
        <v>1350.35</v>
      </c>
    </row>
    <row r="532" spans="1:8" x14ac:dyDescent="0.35">
      <c r="A532" s="6" t="s">
        <v>60</v>
      </c>
      <c r="B532" s="6" t="s">
        <v>61</v>
      </c>
      <c r="C532" s="6">
        <v>258640</v>
      </c>
      <c r="D532" s="6">
        <v>100</v>
      </c>
      <c r="E532" s="6">
        <v>1</v>
      </c>
      <c r="F532" s="6">
        <v>3</v>
      </c>
      <c r="G532" s="6">
        <v>2028</v>
      </c>
      <c r="H532" s="6">
        <v>1350.35</v>
      </c>
    </row>
    <row r="533" spans="1:8" x14ac:dyDescent="0.35">
      <c r="A533" s="6" t="s">
        <v>60</v>
      </c>
      <c r="B533" s="6" t="s">
        <v>61</v>
      </c>
      <c r="C533" s="6">
        <v>258640</v>
      </c>
      <c r="D533" s="6">
        <v>100</v>
      </c>
      <c r="E533" s="6">
        <v>1</v>
      </c>
      <c r="F533" s="6">
        <v>3</v>
      </c>
      <c r="G533" s="6">
        <v>2029</v>
      </c>
      <c r="H533" s="6">
        <v>1350.35</v>
      </c>
    </row>
    <row r="534" spans="1:8" x14ac:dyDescent="0.35">
      <c r="A534" s="6" t="s">
        <v>60</v>
      </c>
      <c r="B534" s="6" t="s">
        <v>61</v>
      </c>
      <c r="C534" s="6">
        <v>258640</v>
      </c>
      <c r="D534" s="6">
        <v>100</v>
      </c>
      <c r="E534" s="6">
        <v>1</v>
      </c>
      <c r="F534" s="6">
        <v>3</v>
      </c>
      <c r="G534" s="6">
        <v>2030</v>
      </c>
      <c r="H534" s="6">
        <v>1350.35</v>
      </c>
    </row>
    <row r="535" spans="1:8" x14ac:dyDescent="0.35">
      <c r="A535" s="6" t="s">
        <v>60</v>
      </c>
      <c r="B535" s="6" t="s">
        <v>61</v>
      </c>
      <c r="C535" s="6">
        <v>258640</v>
      </c>
      <c r="D535" s="6">
        <v>100</v>
      </c>
      <c r="E535" s="6">
        <v>1</v>
      </c>
      <c r="F535" s="6">
        <v>3</v>
      </c>
      <c r="G535" s="6">
        <v>2031</v>
      </c>
      <c r="H535" s="6">
        <v>1350.35</v>
      </c>
    </row>
    <row r="536" spans="1:8" x14ac:dyDescent="0.35">
      <c r="A536" s="6" t="s">
        <v>108</v>
      </c>
      <c r="B536" s="6" t="s">
        <v>109</v>
      </c>
      <c r="C536" s="6">
        <v>115920</v>
      </c>
      <c r="D536" s="6">
        <v>100</v>
      </c>
      <c r="E536" s="6">
        <v>1</v>
      </c>
      <c r="F536" s="6">
        <v>3</v>
      </c>
      <c r="G536" s="6">
        <v>2026</v>
      </c>
      <c r="H536" s="6">
        <v>0</v>
      </c>
    </row>
    <row r="537" spans="1:8" x14ac:dyDescent="0.35">
      <c r="A537" s="6" t="s">
        <v>108</v>
      </c>
      <c r="B537" s="6" t="s">
        <v>109</v>
      </c>
      <c r="C537" s="6">
        <v>115920</v>
      </c>
      <c r="D537" s="6">
        <v>100</v>
      </c>
      <c r="E537" s="6">
        <v>1</v>
      </c>
      <c r="F537" s="6">
        <v>3</v>
      </c>
      <c r="G537" s="6">
        <v>2027</v>
      </c>
      <c r="H537" s="6">
        <v>1350.35</v>
      </c>
    </row>
    <row r="538" spans="1:8" x14ac:dyDescent="0.35">
      <c r="A538" s="6" t="s">
        <v>108</v>
      </c>
      <c r="B538" s="6" t="s">
        <v>109</v>
      </c>
      <c r="C538" s="6">
        <v>115920</v>
      </c>
      <c r="D538" s="6">
        <v>100</v>
      </c>
      <c r="E538" s="6">
        <v>1</v>
      </c>
      <c r="F538" s="6">
        <v>3</v>
      </c>
      <c r="G538" s="6">
        <v>2028</v>
      </c>
      <c r="H538" s="6">
        <v>1350.35</v>
      </c>
    </row>
    <row r="539" spans="1:8" x14ac:dyDescent="0.35">
      <c r="A539" s="6" t="s">
        <v>108</v>
      </c>
      <c r="B539" s="6" t="s">
        <v>109</v>
      </c>
      <c r="C539" s="6">
        <v>115920</v>
      </c>
      <c r="D539" s="6">
        <v>100</v>
      </c>
      <c r="E539" s="6">
        <v>1</v>
      </c>
      <c r="F539" s="6">
        <v>3</v>
      </c>
      <c r="G539" s="6">
        <v>2029</v>
      </c>
      <c r="H539" s="6">
        <v>1350.35</v>
      </c>
    </row>
    <row r="540" spans="1:8" x14ac:dyDescent="0.35">
      <c r="A540" s="6" t="s">
        <v>108</v>
      </c>
      <c r="B540" s="6" t="s">
        <v>109</v>
      </c>
      <c r="C540" s="6">
        <v>115920</v>
      </c>
      <c r="D540" s="6">
        <v>100</v>
      </c>
      <c r="E540" s="6">
        <v>1</v>
      </c>
      <c r="F540" s="6">
        <v>3</v>
      </c>
      <c r="G540" s="6">
        <v>2030</v>
      </c>
      <c r="H540" s="6">
        <v>1350.35</v>
      </c>
    </row>
    <row r="541" spans="1:8" x14ac:dyDescent="0.35">
      <c r="A541" s="6" t="s">
        <v>108</v>
      </c>
      <c r="B541" s="6" t="s">
        <v>109</v>
      </c>
      <c r="C541" s="6">
        <v>115920</v>
      </c>
      <c r="D541" s="6">
        <v>100</v>
      </c>
      <c r="E541" s="6">
        <v>1</v>
      </c>
      <c r="F541" s="6">
        <v>3</v>
      </c>
      <c r="G541" s="6">
        <v>2031</v>
      </c>
      <c r="H541" s="6">
        <v>1350.35</v>
      </c>
    </row>
    <row r="542" spans="1:8" x14ac:dyDescent="0.35">
      <c r="A542" s="6" t="s">
        <v>76</v>
      </c>
      <c r="B542" s="6" t="s">
        <v>77</v>
      </c>
      <c r="C542" s="6">
        <v>10000</v>
      </c>
      <c r="D542" s="6">
        <v>100</v>
      </c>
      <c r="E542" s="6">
        <v>2</v>
      </c>
      <c r="F542" s="6">
        <v>2.5</v>
      </c>
      <c r="G542" s="6">
        <v>2026</v>
      </c>
      <c r="H542" s="6">
        <v>0</v>
      </c>
    </row>
    <row r="543" spans="1:8" x14ac:dyDescent="0.35">
      <c r="A543" s="6" t="s">
        <v>76</v>
      </c>
      <c r="B543" s="6" t="s">
        <v>77</v>
      </c>
      <c r="C543" s="6">
        <v>10000</v>
      </c>
      <c r="D543" s="6">
        <v>100</v>
      </c>
      <c r="E543" s="6">
        <v>2</v>
      </c>
      <c r="F543" s="6">
        <v>2.5</v>
      </c>
      <c r="G543" s="6">
        <v>2027</v>
      </c>
    </row>
    <row r="544" spans="1:8" x14ac:dyDescent="0.35">
      <c r="A544" s="6" t="s">
        <v>76</v>
      </c>
      <c r="B544" s="6" t="s">
        <v>77</v>
      </c>
      <c r="C544" s="6">
        <v>10000</v>
      </c>
      <c r="D544" s="6">
        <v>100</v>
      </c>
      <c r="E544" s="6">
        <v>2</v>
      </c>
      <c r="F544" s="6">
        <v>2.5</v>
      </c>
      <c r="G544" s="6">
        <v>2028</v>
      </c>
      <c r="H544" s="6">
        <v>1433.86</v>
      </c>
    </row>
    <row r="545" spans="1:8" x14ac:dyDescent="0.35">
      <c r="A545" s="6" t="s">
        <v>76</v>
      </c>
      <c r="B545" s="6" t="s">
        <v>77</v>
      </c>
      <c r="C545" s="6">
        <v>10000</v>
      </c>
      <c r="D545" s="6">
        <v>100</v>
      </c>
      <c r="E545" s="6">
        <v>2</v>
      </c>
      <c r="F545" s="6">
        <v>2.5</v>
      </c>
      <c r="G545" s="6">
        <v>2029</v>
      </c>
      <c r="H545" s="6">
        <v>1433.86</v>
      </c>
    </row>
    <row r="546" spans="1:8" x14ac:dyDescent="0.35">
      <c r="A546" s="6" t="s">
        <v>76</v>
      </c>
      <c r="B546" s="6" t="s">
        <v>77</v>
      </c>
      <c r="C546" s="6">
        <v>10000</v>
      </c>
      <c r="D546" s="6">
        <v>100</v>
      </c>
      <c r="E546" s="6">
        <v>2</v>
      </c>
      <c r="F546" s="6">
        <v>2.5</v>
      </c>
      <c r="G546" s="6">
        <v>2030</v>
      </c>
      <c r="H546" s="6">
        <v>1433.86</v>
      </c>
    </row>
    <row r="547" spans="1:8" x14ac:dyDescent="0.35">
      <c r="A547" s="6" t="s">
        <v>76</v>
      </c>
      <c r="B547" s="6" t="s">
        <v>77</v>
      </c>
      <c r="C547" s="6">
        <v>10000</v>
      </c>
      <c r="D547" s="6">
        <v>100</v>
      </c>
      <c r="E547" s="6">
        <v>2</v>
      </c>
      <c r="F547" s="6">
        <v>2.5</v>
      </c>
      <c r="G547" s="6">
        <v>2031</v>
      </c>
      <c r="H547" s="6">
        <v>1433.86</v>
      </c>
    </row>
    <row r="548" spans="1:8" x14ac:dyDescent="0.35">
      <c r="A548" s="6" t="s">
        <v>130</v>
      </c>
      <c r="B548" s="6" t="s">
        <v>131</v>
      </c>
      <c r="C548" s="6">
        <v>74960</v>
      </c>
      <c r="D548" s="6">
        <v>100</v>
      </c>
      <c r="E548" s="6">
        <v>1</v>
      </c>
      <c r="F548" s="6">
        <v>1.47</v>
      </c>
      <c r="G548" s="6">
        <v>2026</v>
      </c>
      <c r="H548" s="6">
        <v>1120</v>
      </c>
    </row>
    <row r="549" spans="1:8" x14ac:dyDescent="0.35">
      <c r="A549" s="6" t="s">
        <v>130</v>
      </c>
      <c r="B549" s="6" t="s">
        <v>131</v>
      </c>
      <c r="C549" s="6">
        <v>74960</v>
      </c>
      <c r="D549" s="6">
        <v>100</v>
      </c>
      <c r="E549" s="6">
        <v>1</v>
      </c>
      <c r="F549" s="6">
        <v>1.47</v>
      </c>
      <c r="G549" s="6">
        <v>2027</v>
      </c>
      <c r="H549" s="6">
        <v>1120</v>
      </c>
    </row>
    <row r="550" spans="1:8" x14ac:dyDescent="0.35">
      <c r="A550" s="6" t="s">
        <v>130</v>
      </c>
      <c r="B550" s="6" t="s">
        <v>131</v>
      </c>
      <c r="C550" s="6">
        <v>74960</v>
      </c>
      <c r="D550" s="6">
        <v>100</v>
      </c>
      <c r="E550" s="6">
        <v>1</v>
      </c>
      <c r="F550" s="6">
        <v>1.47</v>
      </c>
      <c r="G550" s="6">
        <v>2028</v>
      </c>
      <c r="H550" s="6">
        <v>1120</v>
      </c>
    </row>
    <row r="551" spans="1:8" x14ac:dyDescent="0.35">
      <c r="A551" s="6" t="s">
        <v>130</v>
      </c>
      <c r="B551" s="6" t="s">
        <v>131</v>
      </c>
      <c r="C551" s="6">
        <v>74960</v>
      </c>
      <c r="D551" s="6">
        <v>100</v>
      </c>
      <c r="E551" s="6">
        <v>1</v>
      </c>
      <c r="F551" s="6">
        <v>1.47</v>
      </c>
      <c r="G551" s="6">
        <v>2029</v>
      </c>
      <c r="H551" s="6">
        <v>1120</v>
      </c>
    </row>
    <row r="552" spans="1:8" x14ac:dyDescent="0.35">
      <c r="A552" s="6" t="s">
        <v>130</v>
      </c>
      <c r="B552" s="6" t="s">
        <v>131</v>
      </c>
      <c r="C552" s="6">
        <v>74960</v>
      </c>
      <c r="D552" s="6">
        <v>100</v>
      </c>
      <c r="E552" s="6">
        <v>1</v>
      </c>
      <c r="F552" s="6">
        <v>1.47</v>
      </c>
      <c r="G552" s="6">
        <v>2030</v>
      </c>
      <c r="H552" s="6">
        <v>1120</v>
      </c>
    </row>
    <row r="553" spans="1:8" x14ac:dyDescent="0.35">
      <c r="A553" s="6" t="s">
        <v>130</v>
      </c>
      <c r="B553" s="6" t="s">
        <v>131</v>
      </c>
      <c r="C553" s="6">
        <v>74960</v>
      </c>
      <c r="D553" s="6">
        <v>100</v>
      </c>
      <c r="E553" s="6">
        <v>1</v>
      </c>
      <c r="F553" s="6">
        <v>1.47</v>
      </c>
      <c r="G553" s="6">
        <v>2031</v>
      </c>
      <c r="H553" s="6">
        <v>1120</v>
      </c>
    </row>
    <row r="554" spans="1:8" x14ac:dyDescent="0.35">
      <c r="A554" s="6" t="s">
        <v>142</v>
      </c>
      <c r="B554" s="6" t="s">
        <v>143</v>
      </c>
      <c r="C554" s="6">
        <v>41200</v>
      </c>
      <c r="D554" s="6">
        <v>87</v>
      </c>
      <c r="E554" s="6">
        <v>5</v>
      </c>
      <c r="F554" s="6">
        <v>2</v>
      </c>
      <c r="G554" s="6">
        <v>2026</v>
      </c>
      <c r="H554" s="6">
        <v>0</v>
      </c>
    </row>
    <row r="555" spans="1:8" x14ac:dyDescent="0.35">
      <c r="A555" s="6" t="s">
        <v>142</v>
      </c>
      <c r="B555" s="6" t="s">
        <v>143</v>
      </c>
      <c r="C555" s="6">
        <v>41200</v>
      </c>
      <c r="D555" s="6">
        <v>87</v>
      </c>
      <c r="E555" s="6">
        <v>5</v>
      </c>
      <c r="F555" s="6">
        <v>2</v>
      </c>
      <c r="G555" s="6">
        <v>2027</v>
      </c>
    </row>
    <row r="556" spans="1:8" x14ac:dyDescent="0.35">
      <c r="A556" s="6" t="s">
        <v>142</v>
      </c>
      <c r="B556" s="6" t="s">
        <v>143</v>
      </c>
      <c r="C556" s="6">
        <v>41200</v>
      </c>
      <c r="D556" s="6">
        <v>87</v>
      </c>
      <c r="E556" s="6">
        <v>5</v>
      </c>
      <c r="F556" s="6">
        <v>2</v>
      </c>
      <c r="G556" s="6">
        <v>2028</v>
      </c>
      <c r="H556" s="6">
        <v>1433.9</v>
      </c>
    </row>
    <row r="557" spans="1:8" x14ac:dyDescent="0.35">
      <c r="A557" s="6" t="s">
        <v>142</v>
      </c>
      <c r="B557" s="6" t="s">
        <v>143</v>
      </c>
      <c r="C557" s="6">
        <v>41200</v>
      </c>
      <c r="D557" s="6">
        <v>87</v>
      </c>
      <c r="E557" s="6">
        <v>5</v>
      </c>
      <c r="F557" s="6">
        <v>2</v>
      </c>
      <c r="G557" s="6">
        <v>2029</v>
      </c>
      <c r="H557" s="6">
        <v>1433.9</v>
      </c>
    </row>
    <row r="558" spans="1:8" x14ac:dyDescent="0.35">
      <c r="A558" s="6" t="s">
        <v>142</v>
      </c>
      <c r="B558" s="6" t="s">
        <v>143</v>
      </c>
      <c r="C558" s="6">
        <v>41200</v>
      </c>
      <c r="D558" s="6">
        <v>87</v>
      </c>
      <c r="E558" s="6">
        <v>5</v>
      </c>
      <c r="F558" s="6">
        <v>2</v>
      </c>
      <c r="G558" s="6">
        <v>2030</v>
      </c>
      <c r="H558" s="6">
        <v>1433.9</v>
      </c>
    </row>
    <row r="559" spans="1:8" x14ac:dyDescent="0.35">
      <c r="A559" s="6" t="s">
        <v>142</v>
      </c>
      <c r="B559" s="6" t="s">
        <v>143</v>
      </c>
      <c r="C559" s="6">
        <v>41200</v>
      </c>
      <c r="D559" s="6">
        <v>87</v>
      </c>
      <c r="E559" s="6">
        <v>5</v>
      </c>
      <c r="F559" s="6">
        <v>2</v>
      </c>
      <c r="G559" s="6">
        <v>2031</v>
      </c>
      <c r="H559" s="6">
        <v>1433.9</v>
      </c>
    </row>
    <row r="560" spans="1:8" x14ac:dyDescent="0.35">
      <c r="A560" s="6" t="s">
        <v>92</v>
      </c>
      <c r="B560" s="6" t="s">
        <v>93</v>
      </c>
      <c r="C560" s="6">
        <v>23338</v>
      </c>
      <c r="D560" s="6">
        <v>100</v>
      </c>
      <c r="E560" s="6">
        <v>1</v>
      </c>
      <c r="F560" s="6">
        <v>1</v>
      </c>
      <c r="G560" s="6">
        <v>2026</v>
      </c>
      <c r="H560" s="6">
        <v>1433.92</v>
      </c>
    </row>
    <row r="561" spans="1:8" x14ac:dyDescent="0.35">
      <c r="A561" s="6" t="s">
        <v>92</v>
      </c>
      <c r="B561" s="6" t="s">
        <v>93</v>
      </c>
      <c r="C561" s="6">
        <v>23338</v>
      </c>
      <c r="D561" s="6">
        <v>100</v>
      </c>
      <c r="E561" s="6">
        <v>1</v>
      </c>
      <c r="F561" s="6">
        <v>1</v>
      </c>
      <c r="G561" s="6">
        <v>2027</v>
      </c>
      <c r="H561" s="6">
        <v>1433.92</v>
      </c>
    </row>
    <row r="562" spans="1:8" x14ac:dyDescent="0.35">
      <c r="A562" s="6" t="s">
        <v>92</v>
      </c>
      <c r="B562" s="6" t="s">
        <v>93</v>
      </c>
      <c r="C562" s="6">
        <v>23338</v>
      </c>
      <c r="D562" s="6">
        <v>100</v>
      </c>
      <c r="E562" s="6">
        <v>1</v>
      </c>
      <c r="F562" s="6">
        <v>1</v>
      </c>
      <c r="G562" s="6">
        <v>2028</v>
      </c>
      <c r="H562" s="6">
        <v>1433.92</v>
      </c>
    </row>
    <row r="563" spans="1:8" x14ac:dyDescent="0.35">
      <c r="A563" s="6" t="s">
        <v>92</v>
      </c>
      <c r="B563" s="6" t="s">
        <v>93</v>
      </c>
      <c r="C563" s="6">
        <v>23338</v>
      </c>
      <c r="D563" s="6">
        <v>100</v>
      </c>
      <c r="E563" s="6">
        <v>1</v>
      </c>
      <c r="F563" s="6">
        <v>1</v>
      </c>
      <c r="G563" s="6">
        <v>2029</v>
      </c>
      <c r="H563" s="6">
        <v>1433.92</v>
      </c>
    </row>
    <row r="564" spans="1:8" x14ac:dyDescent="0.35">
      <c r="A564" s="6" t="s">
        <v>92</v>
      </c>
      <c r="B564" s="6" t="s">
        <v>93</v>
      </c>
      <c r="C564" s="6">
        <v>23338</v>
      </c>
      <c r="D564" s="6">
        <v>100</v>
      </c>
      <c r="E564" s="6">
        <v>1</v>
      </c>
      <c r="F564" s="6">
        <v>1</v>
      </c>
      <c r="G564" s="6">
        <v>2030</v>
      </c>
      <c r="H564" s="6">
        <v>1433.92</v>
      </c>
    </row>
    <row r="565" spans="1:8" x14ac:dyDescent="0.35">
      <c r="A565" s="6" t="s">
        <v>92</v>
      </c>
      <c r="B565" s="6" t="s">
        <v>93</v>
      </c>
      <c r="C565" s="6">
        <v>23338</v>
      </c>
      <c r="D565" s="6">
        <v>100</v>
      </c>
      <c r="E565" s="6">
        <v>1</v>
      </c>
      <c r="F565" s="6">
        <v>1</v>
      </c>
      <c r="G565" s="6">
        <v>2031</v>
      </c>
      <c r="H565" s="6">
        <v>1433.92</v>
      </c>
    </row>
    <row r="566" spans="1:8" x14ac:dyDescent="0.35">
      <c r="A566" s="6" t="s">
        <v>70</v>
      </c>
      <c r="B566" s="6" t="s">
        <v>71</v>
      </c>
      <c r="C566" s="6">
        <v>10000</v>
      </c>
      <c r="D566" s="6">
        <v>100</v>
      </c>
      <c r="E566" s="6">
        <v>2</v>
      </c>
      <c r="F566" s="6">
        <v>2.5</v>
      </c>
      <c r="G566" s="6">
        <v>2026</v>
      </c>
      <c r="H566" s="6">
        <v>0</v>
      </c>
    </row>
    <row r="567" spans="1:8" x14ac:dyDescent="0.35">
      <c r="A567" s="6" t="s">
        <v>70</v>
      </c>
      <c r="B567" s="6" t="s">
        <v>71</v>
      </c>
      <c r="C567" s="6">
        <v>10000</v>
      </c>
      <c r="D567" s="6">
        <v>100</v>
      </c>
      <c r="E567" s="6">
        <v>2</v>
      </c>
      <c r="F567" s="6">
        <v>2.5</v>
      </c>
      <c r="G567" s="6">
        <v>2027</v>
      </c>
    </row>
    <row r="568" spans="1:8" x14ac:dyDescent="0.35">
      <c r="A568" s="6" t="s">
        <v>70</v>
      </c>
      <c r="B568" s="6" t="s">
        <v>71</v>
      </c>
      <c r="C568" s="6">
        <v>10000</v>
      </c>
      <c r="D568" s="6">
        <v>100</v>
      </c>
      <c r="E568" s="6">
        <v>2</v>
      </c>
      <c r="F568" s="6">
        <v>2.5</v>
      </c>
      <c r="G568" s="6">
        <v>2028</v>
      </c>
      <c r="H568" s="6">
        <v>1433.86</v>
      </c>
    </row>
    <row r="569" spans="1:8" x14ac:dyDescent="0.35">
      <c r="A569" s="6" t="s">
        <v>70</v>
      </c>
      <c r="B569" s="6" t="s">
        <v>71</v>
      </c>
      <c r="C569" s="6">
        <v>10000</v>
      </c>
      <c r="D569" s="6">
        <v>100</v>
      </c>
      <c r="E569" s="6">
        <v>2</v>
      </c>
      <c r="F569" s="6">
        <v>2.5</v>
      </c>
      <c r="G569" s="6">
        <v>2029</v>
      </c>
      <c r="H569" s="6">
        <v>1433.86</v>
      </c>
    </row>
    <row r="570" spans="1:8" x14ac:dyDescent="0.35">
      <c r="A570" s="6" t="s">
        <v>70</v>
      </c>
      <c r="B570" s="6" t="s">
        <v>71</v>
      </c>
      <c r="C570" s="6">
        <v>10000</v>
      </c>
      <c r="D570" s="6">
        <v>100</v>
      </c>
      <c r="E570" s="6">
        <v>2</v>
      </c>
      <c r="F570" s="6">
        <v>2.5</v>
      </c>
      <c r="G570" s="6">
        <v>2030</v>
      </c>
      <c r="H570" s="6">
        <v>1433.86</v>
      </c>
    </row>
    <row r="571" spans="1:8" x14ac:dyDescent="0.35">
      <c r="A571" s="6" t="s">
        <v>70</v>
      </c>
      <c r="B571" s="6" t="s">
        <v>71</v>
      </c>
      <c r="C571" s="6">
        <v>10000</v>
      </c>
      <c r="D571" s="6">
        <v>100</v>
      </c>
      <c r="E571" s="6">
        <v>2</v>
      </c>
      <c r="F571" s="6">
        <v>2.5</v>
      </c>
      <c r="G571" s="6">
        <v>2031</v>
      </c>
      <c r="H571" s="6">
        <v>1433.86</v>
      </c>
    </row>
    <row r="572" spans="1:8" x14ac:dyDescent="0.35">
      <c r="A572" s="6" t="s">
        <v>104</v>
      </c>
      <c r="B572" s="6" t="s">
        <v>105</v>
      </c>
      <c r="C572" s="6">
        <v>298990</v>
      </c>
      <c r="D572" s="6">
        <v>100</v>
      </c>
      <c r="E572" s="6">
        <v>2</v>
      </c>
      <c r="F572" s="6">
        <v>2.5</v>
      </c>
      <c r="G572" s="6">
        <v>2026</v>
      </c>
      <c r="H572" s="6">
        <v>0</v>
      </c>
    </row>
    <row r="573" spans="1:8" x14ac:dyDescent="0.35">
      <c r="A573" s="6" t="s">
        <v>104</v>
      </c>
      <c r="B573" s="6" t="s">
        <v>105</v>
      </c>
      <c r="C573" s="6">
        <v>298990</v>
      </c>
      <c r="D573" s="6">
        <v>100</v>
      </c>
      <c r="E573" s="6">
        <v>2</v>
      </c>
      <c r="F573" s="6">
        <v>2.5</v>
      </c>
      <c r="G573" s="6">
        <v>2027</v>
      </c>
    </row>
    <row r="574" spans="1:8" x14ac:dyDescent="0.35">
      <c r="A574" s="6" t="s">
        <v>104</v>
      </c>
      <c r="B574" s="6" t="s">
        <v>105</v>
      </c>
      <c r="C574" s="6">
        <v>298990</v>
      </c>
      <c r="D574" s="6">
        <v>100</v>
      </c>
      <c r="E574" s="6">
        <v>2</v>
      </c>
      <c r="F574" s="6">
        <v>2.5</v>
      </c>
      <c r="G574" s="6">
        <v>2028</v>
      </c>
      <c r="H574" s="6">
        <v>1433.86</v>
      </c>
    </row>
    <row r="575" spans="1:8" x14ac:dyDescent="0.35">
      <c r="A575" s="6" t="s">
        <v>104</v>
      </c>
      <c r="B575" s="6" t="s">
        <v>105</v>
      </c>
      <c r="C575" s="6">
        <v>298990</v>
      </c>
      <c r="D575" s="6">
        <v>100</v>
      </c>
      <c r="E575" s="6">
        <v>2</v>
      </c>
      <c r="F575" s="6">
        <v>2.5</v>
      </c>
      <c r="G575" s="6">
        <v>2029</v>
      </c>
      <c r="H575" s="6">
        <v>1433.86</v>
      </c>
    </row>
    <row r="576" spans="1:8" x14ac:dyDescent="0.35">
      <c r="A576" s="6" t="s">
        <v>104</v>
      </c>
      <c r="B576" s="6" t="s">
        <v>105</v>
      </c>
      <c r="C576" s="6">
        <v>298990</v>
      </c>
      <c r="D576" s="6">
        <v>100</v>
      </c>
      <c r="E576" s="6">
        <v>2</v>
      </c>
      <c r="F576" s="6">
        <v>2.5</v>
      </c>
      <c r="G576" s="6">
        <v>2030</v>
      </c>
      <c r="H576" s="6">
        <v>1433.86</v>
      </c>
    </row>
    <row r="577" spans="1:8" x14ac:dyDescent="0.35">
      <c r="A577" s="6" t="s">
        <v>104</v>
      </c>
      <c r="B577" s="6" t="s">
        <v>105</v>
      </c>
      <c r="C577" s="6">
        <v>298990</v>
      </c>
      <c r="D577" s="6">
        <v>100</v>
      </c>
      <c r="E577" s="6">
        <v>2</v>
      </c>
      <c r="F577" s="6">
        <v>2.5</v>
      </c>
      <c r="G577" s="6">
        <v>2031</v>
      </c>
      <c r="H577" s="6">
        <v>1433.86</v>
      </c>
    </row>
    <row r="578" spans="1:8" x14ac:dyDescent="0.35">
      <c r="A578" s="6" t="s">
        <v>140</v>
      </c>
      <c r="B578" s="6" t="s">
        <v>141</v>
      </c>
      <c r="C578" s="6">
        <v>242400</v>
      </c>
      <c r="D578" s="6">
        <v>100</v>
      </c>
      <c r="E578" s="6">
        <v>1</v>
      </c>
      <c r="F578" s="6">
        <v>3</v>
      </c>
      <c r="G578" s="6">
        <v>2026</v>
      </c>
      <c r="H578" s="6">
        <v>0</v>
      </c>
    </row>
    <row r="579" spans="1:8" x14ac:dyDescent="0.35">
      <c r="A579" s="6" t="s">
        <v>140</v>
      </c>
      <c r="B579" s="6" t="s">
        <v>141</v>
      </c>
      <c r="C579" s="6">
        <v>242400</v>
      </c>
      <c r="D579" s="6">
        <v>100</v>
      </c>
      <c r="E579" s="6">
        <v>1</v>
      </c>
      <c r="F579" s="6">
        <v>3</v>
      </c>
      <c r="G579" s="6">
        <v>2027</v>
      </c>
    </row>
    <row r="580" spans="1:8" x14ac:dyDescent="0.35">
      <c r="A580" s="6" t="s">
        <v>140</v>
      </c>
      <c r="B580" s="6" t="s">
        <v>141</v>
      </c>
      <c r="C580" s="6">
        <v>242400</v>
      </c>
      <c r="D580" s="6">
        <v>100</v>
      </c>
      <c r="E580" s="6">
        <v>1</v>
      </c>
      <c r="F580" s="6">
        <v>3</v>
      </c>
      <c r="G580" s="6">
        <v>2028</v>
      </c>
      <c r="H580" s="6">
        <v>1411.06</v>
      </c>
    </row>
    <row r="581" spans="1:8" x14ac:dyDescent="0.35">
      <c r="A581" s="6" t="s">
        <v>140</v>
      </c>
      <c r="B581" s="6" t="s">
        <v>141</v>
      </c>
      <c r="C581" s="6">
        <v>242400</v>
      </c>
      <c r="D581" s="6">
        <v>100</v>
      </c>
      <c r="E581" s="6">
        <v>1</v>
      </c>
      <c r="F581" s="6">
        <v>3</v>
      </c>
      <c r="G581" s="6">
        <v>2029</v>
      </c>
      <c r="H581" s="6">
        <v>1411.06</v>
      </c>
    </row>
    <row r="582" spans="1:8" x14ac:dyDescent="0.35">
      <c r="A582" s="6" t="s">
        <v>140</v>
      </c>
      <c r="B582" s="6" t="s">
        <v>141</v>
      </c>
      <c r="C582" s="6">
        <v>242400</v>
      </c>
      <c r="D582" s="6">
        <v>100</v>
      </c>
      <c r="E582" s="6">
        <v>1</v>
      </c>
      <c r="F582" s="6">
        <v>3</v>
      </c>
      <c r="G582" s="6">
        <v>2030</v>
      </c>
      <c r="H582" s="6">
        <v>1411.06</v>
      </c>
    </row>
    <row r="583" spans="1:8" x14ac:dyDescent="0.35">
      <c r="A583" s="6" t="s">
        <v>140</v>
      </c>
      <c r="B583" s="6" t="s">
        <v>141</v>
      </c>
      <c r="C583" s="6">
        <v>242400</v>
      </c>
      <c r="D583" s="6">
        <v>100</v>
      </c>
      <c r="E583" s="6">
        <v>1</v>
      </c>
      <c r="F583" s="6">
        <v>3</v>
      </c>
      <c r="G583" s="6">
        <v>2031</v>
      </c>
      <c r="H583" s="6">
        <v>1411.06</v>
      </c>
    </row>
    <row r="584" spans="1:8" x14ac:dyDescent="0.35">
      <c r="A584" s="6" t="s">
        <v>114</v>
      </c>
      <c r="B584" s="6" t="s">
        <v>115</v>
      </c>
      <c r="C584" s="6">
        <v>599684</v>
      </c>
      <c r="D584" s="6">
        <v>100</v>
      </c>
      <c r="E584" s="6">
        <v>1</v>
      </c>
      <c r="F584" s="6">
        <v>2.0499999999999998</v>
      </c>
      <c r="G584" s="6">
        <v>2026</v>
      </c>
      <c r="H584" s="6">
        <v>0</v>
      </c>
    </row>
    <row r="585" spans="1:8" x14ac:dyDescent="0.35">
      <c r="A585" s="6" t="s">
        <v>114</v>
      </c>
      <c r="B585" s="6" t="s">
        <v>115</v>
      </c>
      <c r="C585" s="6">
        <v>599684</v>
      </c>
      <c r="D585" s="6">
        <v>100</v>
      </c>
      <c r="E585" s="6">
        <v>1</v>
      </c>
      <c r="F585" s="6">
        <v>2.0499999999999998</v>
      </c>
      <c r="G585" s="6">
        <v>2027</v>
      </c>
    </row>
    <row r="586" spans="1:8" x14ac:dyDescent="0.35">
      <c r="A586" s="6" t="s">
        <v>114</v>
      </c>
      <c r="B586" s="6" t="s">
        <v>115</v>
      </c>
      <c r="C586" s="6">
        <v>599684</v>
      </c>
      <c r="D586" s="6">
        <v>100</v>
      </c>
      <c r="E586" s="6">
        <v>1</v>
      </c>
      <c r="F586" s="6">
        <v>2.0499999999999998</v>
      </c>
      <c r="G586" s="6">
        <v>2028</v>
      </c>
      <c r="H586" s="6">
        <v>919.42</v>
      </c>
    </row>
    <row r="587" spans="1:8" x14ac:dyDescent="0.35">
      <c r="A587" s="6" t="s">
        <v>114</v>
      </c>
      <c r="B587" s="6" t="s">
        <v>115</v>
      </c>
      <c r="C587" s="6">
        <v>599684</v>
      </c>
      <c r="D587" s="6">
        <v>100</v>
      </c>
      <c r="E587" s="6">
        <v>1</v>
      </c>
      <c r="F587" s="6">
        <v>2.0499999999999998</v>
      </c>
      <c r="G587" s="6">
        <v>2029</v>
      </c>
      <c r="H587" s="6">
        <v>919.42</v>
      </c>
    </row>
    <row r="588" spans="1:8" x14ac:dyDescent="0.35">
      <c r="A588" s="6" t="s">
        <v>114</v>
      </c>
      <c r="B588" s="6" t="s">
        <v>115</v>
      </c>
      <c r="C588" s="6">
        <v>599684</v>
      </c>
      <c r="D588" s="6">
        <v>100</v>
      </c>
      <c r="E588" s="6">
        <v>1</v>
      </c>
      <c r="F588" s="6">
        <v>2.0499999999999998</v>
      </c>
      <c r="G588" s="6">
        <v>2030</v>
      </c>
      <c r="H588" s="6">
        <v>919.42</v>
      </c>
    </row>
    <row r="589" spans="1:8" x14ac:dyDescent="0.35">
      <c r="A589" s="6" t="s">
        <v>114</v>
      </c>
      <c r="B589" s="6" t="s">
        <v>115</v>
      </c>
      <c r="C589" s="6">
        <v>599684</v>
      </c>
      <c r="D589" s="6">
        <v>100</v>
      </c>
      <c r="E589" s="6">
        <v>1</v>
      </c>
      <c r="F589" s="6">
        <v>2.0499999999999998</v>
      </c>
      <c r="G589" s="6">
        <v>2031</v>
      </c>
      <c r="H589" s="6">
        <v>919.42</v>
      </c>
    </row>
    <row r="590" spans="1:8" x14ac:dyDescent="0.35">
      <c r="A590" s="6" t="s">
        <v>102</v>
      </c>
      <c r="B590" s="6" t="s">
        <v>103</v>
      </c>
      <c r="C590" s="6">
        <v>51676</v>
      </c>
      <c r="D590" s="6">
        <v>100</v>
      </c>
      <c r="E590" s="6">
        <v>1</v>
      </c>
      <c r="F590" s="6">
        <v>1</v>
      </c>
      <c r="G590" s="6">
        <v>2026</v>
      </c>
    </row>
    <row r="591" spans="1:8" x14ac:dyDescent="0.35">
      <c r="A591" s="6" t="s">
        <v>102</v>
      </c>
      <c r="B591" s="6" t="s">
        <v>103</v>
      </c>
      <c r="C591" s="6">
        <v>51676</v>
      </c>
      <c r="D591" s="6">
        <v>100</v>
      </c>
      <c r="E591" s="6">
        <v>1</v>
      </c>
      <c r="F591" s="6">
        <v>1</v>
      </c>
      <c r="G591" s="6">
        <v>2027</v>
      </c>
    </row>
    <row r="592" spans="1:8" x14ac:dyDescent="0.35">
      <c r="A592" s="6" t="s">
        <v>102</v>
      </c>
      <c r="B592" s="6" t="s">
        <v>103</v>
      </c>
      <c r="C592" s="6">
        <v>51676</v>
      </c>
      <c r="D592" s="6">
        <v>100</v>
      </c>
      <c r="E592" s="6">
        <v>1</v>
      </c>
      <c r="F592" s="6">
        <v>1</v>
      </c>
      <c r="G592" s="6">
        <v>2028</v>
      </c>
      <c r="H592" s="6">
        <v>1433.91</v>
      </c>
    </row>
    <row r="593" spans="1:8" x14ac:dyDescent="0.35">
      <c r="A593" s="6" t="s">
        <v>102</v>
      </c>
      <c r="B593" s="6" t="s">
        <v>103</v>
      </c>
      <c r="C593" s="6">
        <v>51676</v>
      </c>
      <c r="D593" s="6">
        <v>100</v>
      </c>
      <c r="E593" s="6">
        <v>1</v>
      </c>
      <c r="F593" s="6">
        <v>1</v>
      </c>
      <c r="G593" s="6">
        <v>2029</v>
      </c>
      <c r="H593" s="6">
        <v>1433.91</v>
      </c>
    </row>
    <row r="594" spans="1:8" x14ac:dyDescent="0.35">
      <c r="A594" s="6" t="s">
        <v>102</v>
      </c>
      <c r="B594" s="6" t="s">
        <v>103</v>
      </c>
      <c r="C594" s="6">
        <v>51676</v>
      </c>
      <c r="D594" s="6">
        <v>100</v>
      </c>
      <c r="E594" s="6">
        <v>1</v>
      </c>
      <c r="F594" s="6">
        <v>1</v>
      </c>
      <c r="G594" s="6">
        <v>2030</v>
      </c>
      <c r="H594" s="6">
        <v>1433.91</v>
      </c>
    </row>
    <row r="595" spans="1:8" x14ac:dyDescent="0.35">
      <c r="A595" s="6" t="s">
        <v>102</v>
      </c>
      <c r="B595" s="6" t="s">
        <v>103</v>
      </c>
      <c r="C595" s="6">
        <v>51676</v>
      </c>
      <c r="D595" s="6">
        <v>100</v>
      </c>
      <c r="E595" s="6">
        <v>1</v>
      </c>
      <c r="F595" s="6">
        <v>1</v>
      </c>
      <c r="G595" s="6">
        <v>2031</v>
      </c>
      <c r="H595" s="6">
        <v>1433.91</v>
      </c>
    </row>
    <row r="596" spans="1:8" x14ac:dyDescent="0.35">
      <c r="A596" s="6" t="s">
        <v>98</v>
      </c>
      <c r="B596" s="6" t="s">
        <v>99</v>
      </c>
      <c r="C596" s="6">
        <v>51676</v>
      </c>
      <c r="D596" s="6">
        <v>100</v>
      </c>
      <c r="E596" s="6">
        <v>1</v>
      </c>
      <c r="F596" s="6">
        <v>1</v>
      </c>
      <c r="G596" s="6">
        <v>2026</v>
      </c>
    </row>
    <row r="597" spans="1:8" x14ac:dyDescent="0.35">
      <c r="A597" s="6" t="s">
        <v>98</v>
      </c>
      <c r="B597" s="6" t="s">
        <v>99</v>
      </c>
      <c r="C597" s="6">
        <v>51676</v>
      </c>
      <c r="D597" s="6">
        <v>100</v>
      </c>
      <c r="E597" s="6">
        <v>1</v>
      </c>
      <c r="F597" s="6">
        <v>1</v>
      </c>
      <c r="G597" s="6">
        <v>2027</v>
      </c>
    </row>
    <row r="598" spans="1:8" x14ac:dyDescent="0.35">
      <c r="A598" s="6" t="s">
        <v>98</v>
      </c>
      <c r="B598" s="6" t="s">
        <v>99</v>
      </c>
      <c r="C598" s="6">
        <v>51676</v>
      </c>
      <c r="D598" s="6">
        <v>100</v>
      </c>
      <c r="E598" s="6">
        <v>1</v>
      </c>
      <c r="F598" s="6">
        <v>1</v>
      </c>
      <c r="G598" s="6">
        <v>2028</v>
      </c>
      <c r="H598" s="6">
        <v>1433.92</v>
      </c>
    </row>
    <row r="599" spans="1:8" x14ac:dyDescent="0.35">
      <c r="A599" s="6" t="s">
        <v>98</v>
      </c>
      <c r="B599" s="6" t="s">
        <v>99</v>
      </c>
      <c r="C599" s="6">
        <v>51676</v>
      </c>
      <c r="D599" s="6">
        <v>100</v>
      </c>
      <c r="E599" s="6">
        <v>1</v>
      </c>
      <c r="F599" s="6">
        <v>1</v>
      </c>
      <c r="G599" s="6">
        <v>2029</v>
      </c>
      <c r="H599" s="6">
        <v>1433.92</v>
      </c>
    </row>
    <row r="600" spans="1:8" x14ac:dyDescent="0.35">
      <c r="A600" s="6" t="s">
        <v>98</v>
      </c>
      <c r="B600" s="6" t="s">
        <v>99</v>
      </c>
      <c r="C600" s="6">
        <v>51676</v>
      </c>
      <c r="D600" s="6">
        <v>100</v>
      </c>
      <c r="E600" s="6">
        <v>1</v>
      </c>
      <c r="F600" s="6">
        <v>1</v>
      </c>
      <c r="G600" s="6">
        <v>2030</v>
      </c>
      <c r="H600" s="6">
        <v>1433.92</v>
      </c>
    </row>
    <row r="601" spans="1:8" x14ac:dyDescent="0.35">
      <c r="A601" s="6" t="s">
        <v>98</v>
      </c>
      <c r="B601" s="6" t="s">
        <v>99</v>
      </c>
      <c r="C601" s="6">
        <v>51676</v>
      </c>
      <c r="D601" s="6">
        <v>100</v>
      </c>
      <c r="E601" s="6">
        <v>1</v>
      </c>
      <c r="F601" s="6">
        <v>1</v>
      </c>
      <c r="G601" s="6">
        <v>2031</v>
      </c>
      <c r="H601" s="6">
        <v>1433.92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F3D0D-4945-4D25-857B-948F4F81BF0E}">
  <dimension ref="A1:I553"/>
  <sheetViews>
    <sheetView showGridLines="0" workbookViewId="0">
      <selection activeCell="B26" sqref="B26"/>
    </sheetView>
  </sheetViews>
  <sheetFormatPr defaultColWidth="8.81640625" defaultRowHeight="14.5" x14ac:dyDescent="0.35"/>
  <cols>
    <col min="1" max="1" width="13" style="5" bestFit="1" customWidth="1"/>
    <col min="2" max="2" width="28.7265625" style="6" bestFit="1" customWidth="1"/>
    <col min="3" max="3" width="21.26953125" style="5" bestFit="1" customWidth="1"/>
    <col min="4" max="4" width="24.26953125" style="6" bestFit="1" customWidth="1"/>
    <col min="5" max="5" width="12.26953125" style="5" bestFit="1" customWidth="1"/>
    <col min="6" max="6" width="20" style="5" bestFit="1" customWidth="1"/>
    <col min="7" max="7" width="15.81640625" style="5" bestFit="1" customWidth="1"/>
    <col min="8" max="8" width="65.7265625" style="5" bestFit="1" customWidth="1"/>
    <col min="9" max="9" width="35.1796875" style="6" bestFit="1" customWidth="1"/>
    <col min="10" max="16384" width="8.81640625" style="6"/>
  </cols>
  <sheetData>
    <row r="1" spans="1:9" x14ac:dyDescent="0.35">
      <c r="A1" s="5" t="s">
        <v>253</v>
      </c>
      <c r="B1" s="5" t="s">
        <v>254</v>
      </c>
      <c r="C1" s="5" t="s">
        <v>258</v>
      </c>
      <c r="D1" s="5" t="s">
        <v>259</v>
      </c>
      <c r="E1" s="5" t="s">
        <v>260</v>
      </c>
      <c r="F1" s="5" t="s">
        <v>5</v>
      </c>
      <c r="G1" s="5" t="s">
        <v>264</v>
      </c>
      <c r="H1" s="5" t="s">
        <v>261</v>
      </c>
      <c r="I1" s="5" t="s">
        <v>262</v>
      </c>
    </row>
    <row r="2" spans="1:9" x14ac:dyDescent="0.35">
      <c r="A2" s="5" t="s">
        <v>96</v>
      </c>
      <c r="B2" s="6" t="s">
        <v>97</v>
      </c>
      <c r="C2" s="5" t="s">
        <v>8</v>
      </c>
      <c r="D2" s="6" t="s">
        <v>223</v>
      </c>
      <c r="E2" s="5" t="s">
        <v>224</v>
      </c>
      <c r="F2" s="5" t="s">
        <v>255</v>
      </c>
      <c r="G2" s="5">
        <v>2026</v>
      </c>
      <c r="I2" s="6">
        <v>49540</v>
      </c>
    </row>
    <row r="3" spans="1:9" x14ac:dyDescent="0.35">
      <c r="A3" s="5" t="s">
        <v>96</v>
      </c>
      <c r="B3" s="6" t="s">
        <v>97</v>
      </c>
      <c r="C3" s="5" t="s">
        <v>8</v>
      </c>
      <c r="D3" s="6" t="s">
        <v>223</v>
      </c>
      <c r="E3" s="5" t="s">
        <v>224</v>
      </c>
      <c r="F3" s="5" t="s">
        <v>255</v>
      </c>
      <c r="G3" s="5">
        <v>2027</v>
      </c>
      <c r="I3" s="6">
        <v>49540</v>
      </c>
    </row>
    <row r="4" spans="1:9" x14ac:dyDescent="0.35">
      <c r="A4" s="5" t="s">
        <v>96</v>
      </c>
      <c r="B4" s="6" t="s">
        <v>97</v>
      </c>
      <c r="C4" s="5" t="s">
        <v>8</v>
      </c>
      <c r="D4" s="6" t="s">
        <v>223</v>
      </c>
      <c r="E4" s="5" t="s">
        <v>224</v>
      </c>
      <c r="F4" s="5" t="s">
        <v>255</v>
      </c>
      <c r="G4" s="5">
        <v>2028</v>
      </c>
      <c r="H4" s="5" t="s">
        <v>256</v>
      </c>
      <c r="I4" s="6">
        <v>49540</v>
      </c>
    </row>
    <row r="5" spans="1:9" x14ac:dyDescent="0.35">
      <c r="A5" s="5" t="s">
        <v>96</v>
      </c>
      <c r="B5" s="6" t="s">
        <v>97</v>
      </c>
      <c r="C5" s="5" t="s">
        <v>8</v>
      </c>
      <c r="D5" s="6" t="s">
        <v>223</v>
      </c>
      <c r="E5" s="5" t="s">
        <v>224</v>
      </c>
      <c r="F5" s="5" t="s">
        <v>255</v>
      </c>
      <c r="G5" s="5">
        <v>2029</v>
      </c>
      <c r="H5" s="5" t="s">
        <v>256</v>
      </c>
      <c r="I5" s="6">
        <v>49540</v>
      </c>
    </row>
    <row r="6" spans="1:9" x14ac:dyDescent="0.35">
      <c r="A6" s="5" t="s">
        <v>96</v>
      </c>
      <c r="B6" s="6" t="s">
        <v>97</v>
      </c>
      <c r="C6" s="5" t="s">
        <v>8</v>
      </c>
      <c r="D6" s="6" t="s">
        <v>223</v>
      </c>
      <c r="E6" s="5" t="s">
        <v>224</v>
      </c>
      <c r="F6" s="5" t="s">
        <v>255</v>
      </c>
      <c r="G6" s="5">
        <v>2030</v>
      </c>
      <c r="H6" s="5" t="s">
        <v>256</v>
      </c>
      <c r="I6" s="6">
        <v>49540</v>
      </c>
    </row>
    <row r="7" spans="1:9" x14ac:dyDescent="0.35">
      <c r="A7" s="5" t="s">
        <v>96</v>
      </c>
      <c r="B7" s="6" t="s">
        <v>97</v>
      </c>
      <c r="C7" s="5" t="s">
        <v>8</v>
      </c>
      <c r="D7" s="6" t="s">
        <v>223</v>
      </c>
      <c r="E7" s="5" t="s">
        <v>224</v>
      </c>
      <c r="F7" s="5" t="s">
        <v>255</v>
      </c>
      <c r="G7" s="5">
        <v>2031</v>
      </c>
      <c r="H7" s="5" t="s">
        <v>256</v>
      </c>
      <c r="I7" s="6">
        <v>49540</v>
      </c>
    </row>
    <row r="8" spans="1:9" x14ac:dyDescent="0.35">
      <c r="A8" s="5" t="s">
        <v>92</v>
      </c>
      <c r="B8" s="6" t="s">
        <v>93</v>
      </c>
      <c r="C8" s="5" t="s">
        <v>8</v>
      </c>
      <c r="D8" s="6" t="s">
        <v>231</v>
      </c>
      <c r="E8" s="5" t="s">
        <v>202</v>
      </c>
      <c r="F8" s="5" t="s">
        <v>263</v>
      </c>
      <c r="G8" s="5">
        <v>2026</v>
      </c>
      <c r="H8" s="5" t="s">
        <v>256</v>
      </c>
      <c r="I8" s="6">
        <v>21897</v>
      </c>
    </row>
    <row r="9" spans="1:9" x14ac:dyDescent="0.35">
      <c r="A9" s="5" t="s">
        <v>92</v>
      </c>
      <c r="B9" s="6" t="s">
        <v>93</v>
      </c>
      <c r="C9" s="5" t="s">
        <v>8</v>
      </c>
      <c r="D9" s="6" t="s">
        <v>231</v>
      </c>
      <c r="E9" s="5" t="s">
        <v>202</v>
      </c>
      <c r="F9" s="5" t="s">
        <v>263</v>
      </c>
      <c r="G9" s="5">
        <v>2027</v>
      </c>
      <c r="H9" s="5" t="s">
        <v>256</v>
      </c>
      <c r="I9" s="6">
        <v>21897</v>
      </c>
    </row>
    <row r="10" spans="1:9" x14ac:dyDescent="0.35">
      <c r="A10" s="5" t="s">
        <v>92</v>
      </c>
      <c r="B10" s="6" t="s">
        <v>93</v>
      </c>
      <c r="C10" s="5" t="s">
        <v>8</v>
      </c>
      <c r="D10" s="6" t="s">
        <v>231</v>
      </c>
      <c r="E10" s="5" t="s">
        <v>202</v>
      </c>
      <c r="F10" s="5" t="s">
        <v>263</v>
      </c>
      <c r="G10" s="5">
        <v>2028</v>
      </c>
      <c r="H10" s="5" t="s">
        <v>255</v>
      </c>
      <c r="I10" s="6">
        <v>21897</v>
      </c>
    </row>
    <row r="11" spans="1:9" x14ac:dyDescent="0.35">
      <c r="A11" s="5" t="s">
        <v>92</v>
      </c>
      <c r="B11" s="6" t="s">
        <v>93</v>
      </c>
      <c r="C11" s="5" t="s">
        <v>8</v>
      </c>
      <c r="D11" s="6" t="s">
        <v>231</v>
      </c>
      <c r="E11" s="5" t="s">
        <v>202</v>
      </c>
      <c r="F11" s="5" t="s">
        <v>263</v>
      </c>
      <c r="G11" s="5">
        <v>2029</v>
      </c>
      <c r="H11" s="5" t="s">
        <v>255</v>
      </c>
      <c r="I11" s="6">
        <v>21897</v>
      </c>
    </row>
    <row r="12" spans="1:9" x14ac:dyDescent="0.35">
      <c r="A12" s="5" t="s">
        <v>92</v>
      </c>
      <c r="B12" s="6" t="s">
        <v>93</v>
      </c>
      <c r="C12" s="5" t="s">
        <v>8</v>
      </c>
      <c r="D12" s="6" t="s">
        <v>231</v>
      </c>
      <c r="E12" s="5" t="s">
        <v>202</v>
      </c>
      <c r="F12" s="5" t="s">
        <v>263</v>
      </c>
      <c r="G12" s="5">
        <v>2030</v>
      </c>
      <c r="H12" s="5" t="s">
        <v>255</v>
      </c>
      <c r="I12" s="6">
        <v>21897</v>
      </c>
    </row>
    <row r="13" spans="1:9" x14ac:dyDescent="0.35">
      <c r="A13" s="5" t="s">
        <v>92</v>
      </c>
      <c r="B13" s="6" t="s">
        <v>93</v>
      </c>
      <c r="C13" s="5" t="s">
        <v>8</v>
      </c>
      <c r="D13" s="6" t="s">
        <v>231</v>
      </c>
      <c r="E13" s="5" t="s">
        <v>202</v>
      </c>
      <c r="F13" s="5" t="s">
        <v>263</v>
      </c>
      <c r="G13" s="5">
        <v>2031</v>
      </c>
      <c r="H13" s="5" t="s">
        <v>255</v>
      </c>
      <c r="I13" s="6">
        <v>21897</v>
      </c>
    </row>
    <row r="14" spans="1:9" x14ac:dyDescent="0.35">
      <c r="A14" s="5" t="s">
        <v>154</v>
      </c>
      <c r="B14" s="6" t="s">
        <v>155</v>
      </c>
      <c r="C14" s="5" t="s">
        <v>8</v>
      </c>
      <c r="D14" s="6" t="s">
        <v>155</v>
      </c>
      <c r="E14" s="5" t="s">
        <v>210</v>
      </c>
      <c r="F14" s="5" t="s">
        <v>255</v>
      </c>
      <c r="G14" s="5">
        <v>2026</v>
      </c>
      <c r="H14" s="5" t="s">
        <v>256</v>
      </c>
      <c r="I14" s="6">
        <v>91314</v>
      </c>
    </row>
    <row r="15" spans="1:9" x14ac:dyDescent="0.35">
      <c r="A15" s="5" t="s">
        <v>154</v>
      </c>
      <c r="B15" s="6" t="s">
        <v>155</v>
      </c>
      <c r="C15" s="5" t="s">
        <v>8</v>
      </c>
      <c r="D15" s="6" t="s">
        <v>155</v>
      </c>
      <c r="E15" s="5" t="s">
        <v>210</v>
      </c>
      <c r="F15" s="5" t="s">
        <v>255</v>
      </c>
      <c r="G15" s="5">
        <v>2027</v>
      </c>
      <c r="I15" s="6">
        <v>91314</v>
      </c>
    </row>
    <row r="16" spans="1:9" x14ac:dyDescent="0.35">
      <c r="A16" s="5" t="s">
        <v>154</v>
      </c>
      <c r="B16" s="6" t="s">
        <v>155</v>
      </c>
      <c r="C16" s="5" t="s">
        <v>8</v>
      </c>
      <c r="D16" s="6" t="s">
        <v>155</v>
      </c>
      <c r="E16" s="5" t="s">
        <v>210</v>
      </c>
      <c r="F16" s="5" t="s">
        <v>255</v>
      </c>
      <c r="G16" s="5">
        <v>2028</v>
      </c>
      <c r="H16" s="5" t="s">
        <v>256</v>
      </c>
      <c r="I16" s="6">
        <v>91314</v>
      </c>
    </row>
    <row r="17" spans="1:9" x14ac:dyDescent="0.35">
      <c r="A17" s="5" t="s">
        <v>154</v>
      </c>
      <c r="B17" s="6" t="s">
        <v>155</v>
      </c>
      <c r="C17" s="5" t="s">
        <v>8</v>
      </c>
      <c r="D17" s="6" t="s">
        <v>155</v>
      </c>
      <c r="E17" s="5" t="s">
        <v>210</v>
      </c>
      <c r="F17" s="5" t="s">
        <v>255</v>
      </c>
      <c r="G17" s="5">
        <v>2029</v>
      </c>
      <c r="H17" s="5" t="s">
        <v>256</v>
      </c>
      <c r="I17" s="6">
        <v>91314</v>
      </c>
    </row>
    <row r="18" spans="1:9" x14ac:dyDescent="0.35">
      <c r="A18" s="5" t="s">
        <v>154</v>
      </c>
      <c r="B18" s="6" t="s">
        <v>155</v>
      </c>
      <c r="C18" s="5" t="s">
        <v>8</v>
      </c>
      <c r="D18" s="6" t="s">
        <v>155</v>
      </c>
      <c r="E18" s="5" t="s">
        <v>210</v>
      </c>
      <c r="F18" s="5" t="s">
        <v>255</v>
      </c>
      <c r="G18" s="5">
        <v>2030</v>
      </c>
      <c r="H18" s="5" t="s">
        <v>256</v>
      </c>
      <c r="I18" s="6">
        <v>91314</v>
      </c>
    </row>
    <row r="19" spans="1:9" x14ac:dyDescent="0.35">
      <c r="A19" s="5" t="s">
        <v>154</v>
      </c>
      <c r="B19" s="6" t="s">
        <v>155</v>
      </c>
      <c r="C19" s="5" t="s">
        <v>8</v>
      </c>
      <c r="D19" s="6" t="s">
        <v>155</v>
      </c>
      <c r="E19" s="5" t="s">
        <v>210</v>
      </c>
      <c r="F19" s="5" t="s">
        <v>255</v>
      </c>
      <c r="G19" s="5">
        <v>2031</v>
      </c>
      <c r="H19" s="5" t="s">
        <v>256</v>
      </c>
      <c r="I19" s="6">
        <v>91314</v>
      </c>
    </row>
    <row r="20" spans="1:9" x14ac:dyDescent="0.35">
      <c r="A20" s="5" t="s">
        <v>174</v>
      </c>
      <c r="B20" s="6" t="s">
        <v>175</v>
      </c>
      <c r="C20" s="5" t="s">
        <v>8</v>
      </c>
      <c r="D20" s="6" t="s">
        <v>246</v>
      </c>
      <c r="E20" s="5" t="s">
        <v>212</v>
      </c>
      <c r="F20" s="5" t="s">
        <v>255</v>
      </c>
      <c r="G20" s="5">
        <v>2026</v>
      </c>
      <c r="H20" s="5" t="s">
        <v>255</v>
      </c>
      <c r="I20" s="6">
        <v>4954</v>
      </c>
    </row>
    <row r="21" spans="1:9" x14ac:dyDescent="0.35">
      <c r="A21" s="5" t="s">
        <v>174</v>
      </c>
      <c r="B21" s="6" t="s">
        <v>175</v>
      </c>
      <c r="C21" s="5" t="s">
        <v>8</v>
      </c>
      <c r="D21" s="6" t="s">
        <v>246</v>
      </c>
      <c r="E21" s="5" t="s">
        <v>212</v>
      </c>
      <c r="F21" s="5" t="s">
        <v>255</v>
      </c>
      <c r="G21" s="5">
        <v>2027</v>
      </c>
      <c r="I21" s="6">
        <v>4954</v>
      </c>
    </row>
    <row r="22" spans="1:9" x14ac:dyDescent="0.35">
      <c r="A22" s="5" t="s">
        <v>174</v>
      </c>
      <c r="B22" s="6" t="s">
        <v>175</v>
      </c>
      <c r="C22" s="5" t="s">
        <v>8</v>
      </c>
      <c r="D22" s="6" t="s">
        <v>246</v>
      </c>
      <c r="E22" s="5" t="s">
        <v>212</v>
      </c>
      <c r="F22" s="5" t="s">
        <v>255</v>
      </c>
      <c r="G22" s="5">
        <v>2028</v>
      </c>
      <c r="H22" s="5" t="s">
        <v>255</v>
      </c>
      <c r="I22" s="6">
        <v>4954</v>
      </c>
    </row>
    <row r="23" spans="1:9" x14ac:dyDescent="0.35">
      <c r="A23" s="5" t="s">
        <v>174</v>
      </c>
      <c r="B23" s="6" t="s">
        <v>175</v>
      </c>
      <c r="C23" s="5" t="s">
        <v>8</v>
      </c>
      <c r="D23" s="6" t="s">
        <v>246</v>
      </c>
      <c r="E23" s="5" t="s">
        <v>212</v>
      </c>
      <c r="F23" s="5" t="s">
        <v>255</v>
      </c>
      <c r="G23" s="5">
        <v>2029</v>
      </c>
      <c r="I23" s="6">
        <v>4954</v>
      </c>
    </row>
    <row r="24" spans="1:9" x14ac:dyDescent="0.35">
      <c r="A24" s="5" t="s">
        <v>174</v>
      </c>
      <c r="B24" s="6" t="s">
        <v>175</v>
      </c>
      <c r="C24" s="5" t="s">
        <v>8</v>
      </c>
      <c r="D24" s="6" t="s">
        <v>246</v>
      </c>
      <c r="E24" s="5" t="s">
        <v>212</v>
      </c>
      <c r="F24" s="5" t="s">
        <v>255</v>
      </c>
      <c r="G24" s="5">
        <v>2030</v>
      </c>
      <c r="I24" s="6">
        <v>4954</v>
      </c>
    </row>
    <row r="25" spans="1:9" x14ac:dyDescent="0.35">
      <c r="A25" s="5" t="s">
        <v>174</v>
      </c>
      <c r="B25" s="6" t="s">
        <v>175</v>
      </c>
      <c r="C25" s="5" t="s">
        <v>8</v>
      </c>
      <c r="D25" s="6" t="s">
        <v>246</v>
      </c>
      <c r="E25" s="5" t="s">
        <v>212</v>
      </c>
      <c r="F25" s="5" t="s">
        <v>255</v>
      </c>
      <c r="G25" s="5">
        <v>2031</v>
      </c>
      <c r="I25" s="6">
        <v>4954</v>
      </c>
    </row>
    <row r="26" spans="1:9" x14ac:dyDescent="0.35">
      <c r="A26" s="5" t="s">
        <v>180</v>
      </c>
      <c r="B26" s="6" t="s">
        <v>181</v>
      </c>
      <c r="C26" s="5" t="s">
        <v>8</v>
      </c>
      <c r="D26" s="6" t="s">
        <v>249</v>
      </c>
      <c r="E26" s="5" t="s">
        <v>210</v>
      </c>
      <c r="F26" s="5" t="s">
        <v>263</v>
      </c>
      <c r="G26" s="5">
        <v>2026</v>
      </c>
      <c r="H26" s="5" t="s">
        <v>255</v>
      </c>
      <c r="I26" s="6">
        <v>26903</v>
      </c>
    </row>
    <row r="27" spans="1:9" x14ac:dyDescent="0.35">
      <c r="A27" s="5" t="s">
        <v>180</v>
      </c>
      <c r="B27" s="6" t="s">
        <v>181</v>
      </c>
      <c r="C27" s="5" t="s">
        <v>8</v>
      </c>
      <c r="D27" s="6" t="s">
        <v>249</v>
      </c>
      <c r="E27" s="5" t="s">
        <v>210</v>
      </c>
      <c r="F27" s="5" t="s">
        <v>263</v>
      </c>
      <c r="G27" s="5">
        <v>2027</v>
      </c>
      <c r="I27" s="6">
        <v>26903</v>
      </c>
    </row>
    <row r="28" spans="1:9" x14ac:dyDescent="0.35">
      <c r="A28" s="5" t="s">
        <v>180</v>
      </c>
      <c r="B28" s="6" t="s">
        <v>181</v>
      </c>
      <c r="C28" s="5" t="s">
        <v>8</v>
      </c>
      <c r="D28" s="6" t="s">
        <v>249</v>
      </c>
      <c r="E28" s="5" t="s">
        <v>210</v>
      </c>
      <c r="F28" s="5" t="s">
        <v>263</v>
      </c>
      <c r="G28" s="5">
        <v>2028</v>
      </c>
      <c r="H28" s="5" t="s">
        <v>256</v>
      </c>
      <c r="I28" s="6">
        <v>26903</v>
      </c>
    </row>
    <row r="29" spans="1:9" x14ac:dyDescent="0.35">
      <c r="A29" s="5" t="s">
        <v>180</v>
      </c>
      <c r="B29" s="6" t="s">
        <v>181</v>
      </c>
      <c r="C29" s="5" t="s">
        <v>8</v>
      </c>
      <c r="D29" s="6" t="s">
        <v>249</v>
      </c>
      <c r="E29" s="5" t="s">
        <v>210</v>
      </c>
      <c r="F29" s="5" t="s">
        <v>263</v>
      </c>
      <c r="G29" s="5">
        <v>2029</v>
      </c>
      <c r="H29" s="5" t="s">
        <v>256</v>
      </c>
      <c r="I29" s="6">
        <v>26903</v>
      </c>
    </row>
    <row r="30" spans="1:9" x14ac:dyDescent="0.35">
      <c r="A30" s="5" t="s">
        <v>180</v>
      </c>
      <c r="B30" s="6" t="s">
        <v>181</v>
      </c>
      <c r="C30" s="5" t="s">
        <v>8</v>
      </c>
      <c r="D30" s="6" t="s">
        <v>249</v>
      </c>
      <c r="E30" s="5" t="s">
        <v>210</v>
      </c>
      <c r="F30" s="5" t="s">
        <v>263</v>
      </c>
      <c r="G30" s="5">
        <v>2030</v>
      </c>
      <c r="H30" s="5" t="s">
        <v>256</v>
      </c>
      <c r="I30" s="6">
        <v>26903</v>
      </c>
    </row>
    <row r="31" spans="1:9" x14ac:dyDescent="0.35">
      <c r="A31" s="5" t="s">
        <v>180</v>
      </c>
      <c r="B31" s="6" t="s">
        <v>181</v>
      </c>
      <c r="C31" s="5" t="s">
        <v>8</v>
      </c>
      <c r="D31" s="6" t="s">
        <v>249</v>
      </c>
      <c r="E31" s="5" t="s">
        <v>210</v>
      </c>
      <c r="F31" s="5" t="s">
        <v>263</v>
      </c>
      <c r="G31" s="5">
        <v>2031</v>
      </c>
      <c r="H31" s="5" t="s">
        <v>256</v>
      </c>
      <c r="I31" s="6">
        <v>26903</v>
      </c>
    </row>
    <row r="32" spans="1:9" x14ac:dyDescent="0.35">
      <c r="A32" s="5" t="s">
        <v>182</v>
      </c>
      <c r="B32" s="6" t="s">
        <v>183</v>
      </c>
      <c r="C32" s="5" t="s">
        <v>8</v>
      </c>
      <c r="D32" s="6" t="s">
        <v>243</v>
      </c>
      <c r="E32" s="5" t="s">
        <v>244</v>
      </c>
      <c r="F32" s="5" t="s">
        <v>263</v>
      </c>
      <c r="G32" s="5">
        <v>2026</v>
      </c>
      <c r="H32" s="5" t="s">
        <v>255</v>
      </c>
      <c r="I32" s="6">
        <v>5283</v>
      </c>
    </row>
    <row r="33" spans="1:9" x14ac:dyDescent="0.35">
      <c r="A33" s="5" t="s">
        <v>182</v>
      </c>
      <c r="B33" s="6" t="s">
        <v>183</v>
      </c>
      <c r="C33" s="5" t="s">
        <v>8</v>
      </c>
      <c r="D33" s="6" t="s">
        <v>243</v>
      </c>
      <c r="E33" s="5" t="s">
        <v>244</v>
      </c>
      <c r="F33" s="5" t="s">
        <v>263</v>
      </c>
      <c r="G33" s="5">
        <v>2027</v>
      </c>
      <c r="I33" s="6">
        <v>5283</v>
      </c>
    </row>
    <row r="34" spans="1:9" x14ac:dyDescent="0.35">
      <c r="A34" s="5" t="s">
        <v>182</v>
      </c>
      <c r="B34" s="6" t="s">
        <v>183</v>
      </c>
      <c r="C34" s="5" t="s">
        <v>8</v>
      </c>
      <c r="D34" s="6" t="s">
        <v>243</v>
      </c>
      <c r="E34" s="5" t="s">
        <v>244</v>
      </c>
      <c r="F34" s="5" t="s">
        <v>263</v>
      </c>
      <c r="G34" s="5">
        <v>2028</v>
      </c>
      <c r="H34" s="5" t="s">
        <v>256</v>
      </c>
      <c r="I34" s="6">
        <v>5283</v>
      </c>
    </row>
    <row r="35" spans="1:9" x14ac:dyDescent="0.35">
      <c r="A35" s="5" t="s">
        <v>182</v>
      </c>
      <c r="B35" s="6" t="s">
        <v>183</v>
      </c>
      <c r="C35" s="5" t="s">
        <v>8</v>
      </c>
      <c r="D35" s="6" t="s">
        <v>243</v>
      </c>
      <c r="E35" s="5" t="s">
        <v>244</v>
      </c>
      <c r="F35" s="5" t="s">
        <v>263</v>
      </c>
      <c r="G35" s="5">
        <v>2029</v>
      </c>
      <c r="H35" s="5" t="s">
        <v>256</v>
      </c>
      <c r="I35" s="6">
        <v>5283</v>
      </c>
    </row>
    <row r="36" spans="1:9" x14ac:dyDescent="0.35">
      <c r="A36" s="5" t="s">
        <v>182</v>
      </c>
      <c r="B36" s="6" t="s">
        <v>183</v>
      </c>
      <c r="C36" s="5" t="s">
        <v>8</v>
      </c>
      <c r="D36" s="6" t="s">
        <v>243</v>
      </c>
      <c r="E36" s="5" t="s">
        <v>244</v>
      </c>
      <c r="F36" s="5" t="s">
        <v>263</v>
      </c>
      <c r="G36" s="5">
        <v>2030</v>
      </c>
      <c r="H36" s="5" t="s">
        <v>256</v>
      </c>
      <c r="I36" s="6">
        <v>5283</v>
      </c>
    </row>
    <row r="37" spans="1:9" x14ac:dyDescent="0.35">
      <c r="A37" s="5" t="s">
        <v>182</v>
      </c>
      <c r="B37" s="6" t="s">
        <v>183</v>
      </c>
      <c r="C37" s="5" t="s">
        <v>8</v>
      </c>
      <c r="D37" s="6" t="s">
        <v>243</v>
      </c>
      <c r="E37" s="5" t="s">
        <v>244</v>
      </c>
      <c r="F37" s="5" t="s">
        <v>263</v>
      </c>
      <c r="G37" s="5">
        <v>2031</v>
      </c>
      <c r="H37" s="5" t="s">
        <v>256</v>
      </c>
      <c r="I37" s="6">
        <v>5283</v>
      </c>
    </row>
    <row r="38" spans="1:9" x14ac:dyDescent="0.35">
      <c r="A38" s="5" t="s">
        <v>68</v>
      </c>
      <c r="B38" s="6" t="s">
        <v>69</v>
      </c>
      <c r="C38" s="5" t="s">
        <v>8</v>
      </c>
      <c r="D38" s="6" t="s">
        <v>223</v>
      </c>
      <c r="E38" s="5" t="s">
        <v>224</v>
      </c>
      <c r="F38" s="5" t="s">
        <v>255</v>
      </c>
      <c r="G38" s="5">
        <v>2026</v>
      </c>
      <c r="H38" s="5" t="s">
        <v>255</v>
      </c>
      <c r="I38" s="6">
        <v>9413</v>
      </c>
    </row>
    <row r="39" spans="1:9" x14ac:dyDescent="0.35">
      <c r="A39" s="5" t="s">
        <v>68</v>
      </c>
      <c r="B39" s="6" t="s">
        <v>69</v>
      </c>
      <c r="C39" s="5" t="s">
        <v>8</v>
      </c>
      <c r="D39" s="6" t="s">
        <v>223</v>
      </c>
      <c r="E39" s="5" t="s">
        <v>224</v>
      </c>
      <c r="F39" s="5" t="s">
        <v>255</v>
      </c>
      <c r="G39" s="5">
        <v>2027</v>
      </c>
      <c r="I39" s="6">
        <v>9413</v>
      </c>
    </row>
    <row r="40" spans="1:9" x14ac:dyDescent="0.35">
      <c r="A40" s="5" t="s">
        <v>68</v>
      </c>
      <c r="B40" s="6" t="s">
        <v>69</v>
      </c>
      <c r="C40" s="5" t="s">
        <v>8</v>
      </c>
      <c r="D40" s="6" t="s">
        <v>223</v>
      </c>
      <c r="E40" s="5" t="s">
        <v>224</v>
      </c>
      <c r="F40" s="5" t="s">
        <v>255</v>
      </c>
      <c r="G40" s="5">
        <v>2028</v>
      </c>
      <c r="H40" s="5" t="s">
        <v>255</v>
      </c>
      <c r="I40" s="6">
        <v>9413</v>
      </c>
    </row>
    <row r="41" spans="1:9" x14ac:dyDescent="0.35">
      <c r="A41" s="5" t="s">
        <v>68</v>
      </c>
      <c r="B41" s="6" t="s">
        <v>69</v>
      </c>
      <c r="C41" s="5" t="s">
        <v>8</v>
      </c>
      <c r="D41" s="6" t="s">
        <v>223</v>
      </c>
      <c r="E41" s="5" t="s">
        <v>224</v>
      </c>
      <c r="F41" s="5" t="s">
        <v>255</v>
      </c>
      <c r="G41" s="5">
        <v>2029</v>
      </c>
      <c r="H41" s="5" t="s">
        <v>255</v>
      </c>
      <c r="I41" s="6">
        <v>9413</v>
      </c>
    </row>
    <row r="42" spans="1:9" x14ac:dyDescent="0.35">
      <c r="A42" s="5" t="s">
        <v>68</v>
      </c>
      <c r="B42" s="6" t="s">
        <v>69</v>
      </c>
      <c r="C42" s="5" t="s">
        <v>8</v>
      </c>
      <c r="D42" s="6" t="s">
        <v>223</v>
      </c>
      <c r="E42" s="5" t="s">
        <v>224</v>
      </c>
      <c r="F42" s="5" t="s">
        <v>255</v>
      </c>
      <c r="G42" s="5">
        <v>2030</v>
      </c>
      <c r="H42" s="5" t="s">
        <v>255</v>
      </c>
      <c r="I42" s="6">
        <v>9413</v>
      </c>
    </row>
    <row r="43" spans="1:9" x14ac:dyDescent="0.35">
      <c r="A43" s="5" t="s">
        <v>68</v>
      </c>
      <c r="B43" s="6" t="s">
        <v>69</v>
      </c>
      <c r="C43" s="5" t="s">
        <v>8</v>
      </c>
      <c r="D43" s="6" t="s">
        <v>223</v>
      </c>
      <c r="E43" s="5" t="s">
        <v>224</v>
      </c>
      <c r="F43" s="5" t="s">
        <v>255</v>
      </c>
      <c r="G43" s="5">
        <v>2031</v>
      </c>
      <c r="H43" s="5" t="s">
        <v>255</v>
      </c>
      <c r="I43" s="6">
        <v>9413</v>
      </c>
    </row>
    <row r="44" spans="1:9" x14ac:dyDescent="0.35">
      <c r="A44" s="5" t="s">
        <v>70</v>
      </c>
      <c r="B44" s="6" t="s">
        <v>71</v>
      </c>
      <c r="C44" s="5" t="s">
        <v>8</v>
      </c>
      <c r="D44" s="6" t="s">
        <v>223</v>
      </c>
      <c r="E44" s="5" t="s">
        <v>224</v>
      </c>
      <c r="F44" s="5" t="s">
        <v>255</v>
      </c>
      <c r="G44" s="5">
        <v>2026</v>
      </c>
      <c r="H44" s="5" t="s">
        <v>255</v>
      </c>
      <c r="I44" s="6">
        <v>9413</v>
      </c>
    </row>
    <row r="45" spans="1:9" x14ac:dyDescent="0.35">
      <c r="A45" s="5" t="s">
        <v>70</v>
      </c>
      <c r="B45" s="6" t="s">
        <v>71</v>
      </c>
      <c r="C45" s="5" t="s">
        <v>8</v>
      </c>
      <c r="D45" s="6" t="s">
        <v>223</v>
      </c>
      <c r="E45" s="5" t="s">
        <v>224</v>
      </c>
      <c r="F45" s="5" t="s">
        <v>255</v>
      </c>
      <c r="G45" s="5">
        <v>2027</v>
      </c>
      <c r="I45" s="6">
        <v>9413</v>
      </c>
    </row>
    <row r="46" spans="1:9" x14ac:dyDescent="0.35">
      <c r="A46" s="5" t="s">
        <v>70</v>
      </c>
      <c r="B46" s="6" t="s">
        <v>71</v>
      </c>
      <c r="C46" s="5" t="s">
        <v>8</v>
      </c>
      <c r="D46" s="6" t="s">
        <v>223</v>
      </c>
      <c r="E46" s="5" t="s">
        <v>224</v>
      </c>
      <c r="F46" s="5" t="s">
        <v>255</v>
      </c>
      <c r="G46" s="5">
        <v>2028</v>
      </c>
      <c r="H46" s="5" t="s">
        <v>255</v>
      </c>
      <c r="I46" s="6">
        <v>9413</v>
      </c>
    </row>
    <row r="47" spans="1:9" x14ac:dyDescent="0.35">
      <c r="A47" s="5" t="s">
        <v>70</v>
      </c>
      <c r="B47" s="6" t="s">
        <v>71</v>
      </c>
      <c r="C47" s="5" t="s">
        <v>8</v>
      </c>
      <c r="D47" s="6" t="s">
        <v>223</v>
      </c>
      <c r="E47" s="5" t="s">
        <v>224</v>
      </c>
      <c r="F47" s="5" t="s">
        <v>255</v>
      </c>
      <c r="G47" s="5">
        <v>2029</v>
      </c>
      <c r="H47" s="5" t="s">
        <v>255</v>
      </c>
      <c r="I47" s="6">
        <v>9413</v>
      </c>
    </row>
    <row r="48" spans="1:9" x14ac:dyDescent="0.35">
      <c r="A48" s="5" t="s">
        <v>70</v>
      </c>
      <c r="B48" s="6" t="s">
        <v>71</v>
      </c>
      <c r="C48" s="5" t="s">
        <v>8</v>
      </c>
      <c r="D48" s="6" t="s">
        <v>223</v>
      </c>
      <c r="E48" s="5" t="s">
        <v>224</v>
      </c>
      <c r="F48" s="5" t="s">
        <v>255</v>
      </c>
      <c r="G48" s="5">
        <v>2030</v>
      </c>
      <c r="H48" s="5" t="s">
        <v>255</v>
      </c>
      <c r="I48" s="6">
        <v>9413</v>
      </c>
    </row>
    <row r="49" spans="1:9" x14ac:dyDescent="0.35">
      <c r="A49" s="5" t="s">
        <v>70</v>
      </c>
      <c r="B49" s="6" t="s">
        <v>71</v>
      </c>
      <c r="C49" s="5" t="s">
        <v>8</v>
      </c>
      <c r="D49" s="6" t="s">
        <v>223</v>
      </c>
      <c r="E49" s="5" t="s">
        <v>224</v>
      </c>
      <c r="F49" s="5" t="s">
        <v>255</v>
      </c>
      <c r="G49" s="5">
        <v>2031</v>
      </c>
      <c r="H49" s="5" t="s">
        <v>255</v>
      </c>
      <c r="I49" s="6">
        <v>9413</v>
      </c>
    </row>
    <row r="50" spans="1:9" x14ac:dyDescent="0.35">
      <c r="A50" s="5" t="s">
        <v>72</v>
      </c>
      <c r="B50" s="6" t="s">
        <v>73</v>
      </c>
      <c r="C50" s="5" t="s">
        <v>8</v>
      </c>
      <c r="D50" s="6" t="s">
        <v>223</v>
      </c>
      <c r="E50" s="5" t="s">
        <v>224</v>
      </c>
      <c r="F50" s="5" t="s">
        <v>255</v>
      </c>
      <c r="G50" s="5">
        <v>2026</v>
      </c>
      <c r="I50" s="6">
        <v>9413</v>
      </c>
    </row>
    <row r="51" spans="1:9" x14ac:dyDescent="0.35">
      <c r="A51" s="5" t="s">
        <v>72</v>
      </c>
      <c r="B51" s="6" t="s">
        <v>73</v>
      </c>
      <c r="C51" s="5" t="s">
        <v>8</v>
      </c>
      <c r="D51" s="6" t="s">
        <v>223</v>
      </c>
      <c r="E51" s="5" t="s">
        <v>224</v>
      </c>
      <c r="F51" s="5" t="s">
        <v>255</v>
      </c>
      <c r="G51" s="5">
        <v>2027</v>
      </c>
      <c r="I51" s="6">
        <v>9413</v>
      </c>
    </row>
    <row r="52" spans="1:9" x14ac:dyDescent="0.35">
      <c r="A52" s="5" t="s">
        <v>72</v>
      </c>
      <c r="B52" s="6" t="s">
        <v>73</v>
      </c>
      <c r="C52" s="5" t="s">
        <v>8</v>
      </c>
      <c r="D52" s="6" t="s">
        <v>223</v>
      </c>
      <c r="E52" s="5" t="s">
        <v>224</v>
      </c>
      <c r="F52" s="5" t="s">
        <v>255</v>
      </c>
      <c r="G52" s="5">
        <v>2028</v>
      </c>
      <c r="H52" s="5" t="s">
        <v>255</v>
      </c>
      <c r="I52" s="6">
        <v>9413</v>
      </c>
    </row>
    <row r="53" spans="1:9" x14ac:dyDescent="0.35">
      <c r="A53" s="5" t="s">
        <v>72</v>
      </c>
      <c r="B53" s="6" t="s">
        <v>73</v>
      </c>
      <c r="C53" s="5" t="s">
        <v>8</v>
      </c>
      <c r="D53" s="6" t="s">
        <v>223</v>
      </c>
      <c r="E53" s="5" t="s">
        <v>224</v>
      </c>
      <c r="F53" s="5" t="s">
        <v>255</v>
      </c>
      <c r="G53" s="5">
        <v>2029</v>
      </c>
      <c r="H53" s="5" t="s">
        <v>255</v>
      </c>
      <c r="I53" s="6">
        <v>9413</v>
      </c>
    </row>
    <row r="54" spans="1:9" x14ac:dyDescent="0.35">
      <c r="A54" s="5" t="s">
        <v>72</v>
      </c>
      <c r="B54" s="6" t="s">
        <v>73</v>
      </c>
      <c r="C54" s="5" t="s">
        <v>8</v>
      </c>
      <c r="D54" s="6" t="s">
        <v>223</v>
      </c>
      <c r="E54" s="5" t="s">
        <v>224</v>
      </c>
      <c r="F54" s="5" t="s">
        <v>255</v>
      </c>
      <c r="G54" s="5">
        <v>2030</v>
      </c>
      <c r="H54" s="5" t="s">
        <v>255</v>
      </c>
      <c r="I54" s="6">
        <v>9413</v>
      </c>
    </row>
    <row r="55" spans="1:9" x14ac:dyDescent="0.35">
      <c r="A55" s="5" t="s">
        <v>72</v>
      </c>
      <c r="B55" s="6" t="s">
        <v>73</v>
      </c>
      <c r="C55" s="5" t="s">
        <v>8</v>
      </c>
      <c r="D55" s="6" t="s">
        <v>223</v>
      </c>
      <c r="E55" s="5" t="s">
        <v>224</v>
      </c>
      <c r="F55" s="5" t="s">
        <v>255</v>
      </c>
      <c r="G55" s="5">
        <v>2031</v>
      </c>
      <c r="H55" s="5" t="s">
        <v>255</v>
      </c>
      <c r="I55" s="6">
        <v>9413</v>
      </c>
    </row>
    <row r="56" spans="1:9" x14ac:dyDescent="0.35">
      <c r="A56" s="5" t="s">
        <v>74</v>
      </c>
      <c r="B56" s="6" t="s">
        <v>75</v>
      </c>
      <c r="C56" s="5" t="s">
        <v>8</v>
      </c>
      <c r="D56" s="6" t="s">
        <v>223</v>
      </c>
      <c r="E56" s="5" t="s">
        <v>224</v>
      </c>
      <c r="F56" s="5" t="s">
        <v>255</v>
      </c>
      <c r="G56" s="5">
        <v>2026</v>
      </c>
      <c r="I56" s="6">
        <v>9413</v>
      </c>
    </row>
    <row r="57" spans="1:9" x14ac:dyDescent="0.35">
      <c r="A57" s="5" t="s">
        <v>74</v>
      </c>
      <c r="B57" s="6" t="s">
        <v>75</v>
      </c>
      <c r="C57" s="5" t="s">
        <v>8</v>
      </c>
      <c r="D57" s="6" t="s">
        <v>223</v>
      </c>
      <c r="E57" s="5" t="s">
        <v>224</v>
      </c>
      <c r="F57" s="5" t="s">
        <v>255</v>
      </c>
      <c r="G57" s="5">
        <v>2027</v>
      </c>
      <c r="I57" s="6">
        <v>9413</v>
      </c>
    </row>
    <row r="58" spans="1:9" x14ac:dyDescent="0.35">
      <c r="A58" s="5" t="s">
        <v>74</v>
      </c>
      <c r="B58" s="6" t="s">
        <v>75</v>
      </c>
      <c r="C58" s="5" t="s">
        <v>8</v>
      </c>
      <c r="D58" s="6" t="s">
        <v>223</v>
      </c>
      <c r="E58" s="5" t="s">
        <v>224</v>
      </c>
      <c r="F58" s="5" t="s">
        <v>255</v>
      </c>
      <c r="G58" s="5">
        <v>2028</v>
      </c>
      <c r="H58" s="5" t="s">
        <v>255</v>
      </c>
      <c r="I58" s="6">
        <v>9413</v>
      </c>
    </row>
    <row r="59" spans="1:9" x14ac:dyDescent="0.35">
      <c r="A59" s="5" t="s">
        <v>74</v>
      </c>
      <c r="B59" s="6" t="s">
        <v>75</v>
      </c>
      <c r="C59" s="5" t="s">
        <v>8</v>
      </c>
      <c r="D59" s="6" t="s">
        <v>223</v>
      </c>
      <c r="E59" s="5" t="s">
        <v>224</v>
      </c>
      <c r="F59" s="5" t="s">
        <v>255</v>
      </c>
      <c r="G59" s="5">
        <v>2029</v>
      </c>
      <c r="H59" s="5" t="s">
        <v>255</v>
      </c>
      <c r="I59" s="6">
        <v>9413</v>
      </c>
    </row>
    <row r="60" spans="1:9" x14ac:dyDescent="0.35">
      <c r="A60" s="5" t="s">
        <v>74</v>
      </c>
      <c r="B60" s="6" t="s">
        <v>75</v>
      </c>
      <c r="C60" s="5" t="s">
        <v>8</v>
      </c>
      <c r="D60" s="6" t="s">
        <v>223</v>
      </c>
      <c r="E60" s="5" t="s">
        <v>224</v>
      </c>
      <c r="F60" s="5" t="s">
        <v>255</v>
      </c>
      <c r="G60" s="5">
        <v>2030</v>
      </c>
      <c r="H60" s="5" t="s">
        <v>255</v>
      </c>
      <c r="I60" s="6">
        <v>9413</v>
      </c>
    </row>
    <row r="61" spans="1:9" x14ac:dyDescent="0.35">
      <c r="A61" s="5" t="s">
        <v>74</v>
      </c>
      <c r="B61" s="6" t="s">
        <v>75</v>
      </c>
      <c r="C61" s="5" t="s">
        <v>8</v>
      </c>
      <c r="D61" s="6" t="s">
        <v>223</v>
      </c>
      <c r="E61" s="5" t="s">
        <v>224</v>
      </c>
      <c r="F61" s="5" t="s">
        <v>255</v>
      </c>
      <c r="G61" s="5">
        <v>2031</v>
      </c>
      <c r="H61" s="5" t="s">
        <v>255</v>
      </c>
      <c r="I61" s="6">
        <v>9413</v>
      </c>
    </row>
    <row r="62" spans="1:9" x14ac:dyDescent="0.35">
      <c r="A62" s="5" t="s">
        <v>76</v>
      </c>
      <c r="B62" s="6" t="s">
        <v>77</v>
      </c>
      <c r="C62" s="5" t="s">
        <v>8</v>
      </c>
      <c r="D62" s="6" t="s">
        <v>223</v>
      </c>
      <c r="E62" s="5" t="s">
        <v>224</v>
      </c>
      <c r="F62" s="5" t="s">
        <v>255</v>
      </c>
      <c r="G62" s="5">
        <v>2026</v>
      </c>
      <c r="I62" s="6">
        <v>9413</v>
      </c>
    </row>
    <row r="63" spans="1:9" x14ac:dyDescent="0.35">
      <c r="A63" s="5" t="s">
        <v>76</v>
      </c>
      <c r="B63" s="6" t="s">
        <v>77</v>
      </c>
      <c r="C63" s="5" t="s">
        <v>8</v>
      </c>
      <c r="D63" s="6" t="s">
        <v>223</v>
      </c>
      <c r="E63" s="5" t="s">
        <v>224</v>
      </c>
      <c r="F63" s="5" t="s">
        <v>255</v>
      </c>
      <c r="G63" s="5">
        <v>2027</v>
      </c>
      <c r="I63" s="6">
        <v>9413</v>
      </c>
    </row>
    <row r="64" spans="1:9" x14ac:dyDescent="0.35">
      <c r="A64" s="5" t="s">
        <v>76</v>
      </c>
      <c r="B64" s="6" t="s">
        <v>77</v>
      </c>
      <c r="C64" s="5" t="s">
        <v>8</v>
      </c>
      <c r="D64" s="6" t="s">
        <v>223</v>
      </c>
      <c r="E64" s="5" t="s">
        <v>224</v>
      </c>
      <c r="F64" s="5" t="s">
        <v>255</v>
      </c>
      <c r="G64" s="5">
        <v>2028</v>
      </c>
      <c r="H64" s="5" t="s">
        <v>255</v>
      </c>
      <c r="I64" s="6">
        <v>9413</v>
      </c>
    </row>
    <row r="65" spans="1:9" x14ac:dyDescent="0.35">
      <c r="A65" s="5" t="s">
        <v>76</v>
      </c>
      <c r="B65" s="6" t="s">
        <v>77</v>
      </c>
      <c r="C65" s="5" t="s">
        <v>8</v>
      </c>
      <c r="D65" s="6" t="s">
        <v>223</v>
      </c>
      <c r="E65" s="5" t="s">
        <v>224</v>
      </c>
      <c r="F65" s="5" t="s">
        <v>255</v>
      </c>
      <c r="G65" s="5">
        <v>2029</v>
      </c>
      <c r="H65" s="5" t="s">
        <v>255</v>
      </c>
      <c r="I65" s="6">
        <v>9413</v>
      </c>
    </row>
    <row r="66" spans="1:9" x14ac:dyDescent="0.35">
      <c r="A66" s="5" t="s">
        <v>76</v>
      </c>
      <c r="B66" s="6" t="s">
        <v>77</v>
      </c>
      <c r="C66" s="5" t="s">
        <v>8</v>
      </c>
      <c r="D66" s="6" t="s">
        <v>223</v>
      </c>
      <c r="E66" s="5" t="s">
        <v>224</v>
      </c>
      <c r="F66" s="5" t="s">
        <v>255</v>
      </c>
      <c r="G66" s="5">
        <v>2030</v>
      </c>
      <c r="H66" s="5" t="s">
        <v>255</v>
      </c>
      <c r="I66" s="6">
        <v>9413</v>
      </c>
    </row>
    <row r="67" spans="1:9" x14ac:dyDescent="0.35">
      <c r="A67" s="5" t="s">
        <v>76</v>
      </c>
      <c r="B67" s="6" t="s">
        <v>77</v>
      </c>
      <c r="C67" s="5" t="s">
        <v>8</v>
      </c>
      <c r="D67" s="6" t="s">
        <v>223</v>
      </c>
      <c r="E67" s="5" t="s">
        <v>224</v>
      </c>
      <c r="F67" s="5" t="s">
        <v>255</v>
      </c>
      <c r="G67" s="5">
        <v>2031</v>
      </c>
      <c r="H67" s="5" t="s">
        <v>255</v>
      </c>
      <c r="I67" s="6">
        <v>9413</v>
      </c>
    </row>
    <row r="68" spans="1:9" x14ac:dyDescent="0.35">
      <c r="A68" s="5" t="s">
        <v>94</v>
      </c>
      <c r="B68" s="6" t="s">
        <v>95</v>
      </c>
      <c r="C68" s="5" t="s">
        <v>8</v>
      </c>
      <c r="D68" s="6" t="s">
        <v>223</v>
      </c>
      <c r="E68" s="5" t="s">
        <v>224</v>
      </c>
      <c r="F68" s="5" t="s">
        <v>255</v>
      </c>
      <c r="G68" s="5">
        <v>2026</v>
      </c>
      <c r="H68" s="5" t="s">
        <v>255</v>
      </c>
      <c r="I68" s="6">
        <v>127320</v>
      </c>
    </row>
    <row r="69" spans="1:9" x14ac:dyDescent="0.35">
      <c r="A69" s="5" t="s">
        <v>94</v>
      </c>
      <c r="B69" s="6" t="s">
        <v>95</v>
      </c>
      <c r="C69" s="5" t="s">
        <v>8</v>
      </c>
      <c r="D69" s="6" t="s">
        <v>223</v>
      </c>
      <c r="E69" s="5" t="s">
        <v>224</v>
      </c>
      <c r="F69" s="5" t="s">
        <v>255</v>
      </c>
      <c r="G69" s="5">
        <v>2027</v>
      </c>
      <c r="I69" s="6">
        <v>127320</v>
      </c>
    </row>
    <row r="70" spans="1:9" x14ac:dyDescent="0.35">
      <c r="A70" s="5" t="s">
        <v>94</v>
      </c>
      <c r="B70" s="6" t="s">
        <v>95</v>
      </c>
      <c r="C70" s="5" t="s">
        <v>8</v>
      </c>
      <c r="D70" s="6" t="s">
        <v>223</v>
      </c>
      <c r="E70" s="5" t="s">
        <v>224</v>
      </c>
      <c r="F70" s="5" t="s">
        <v>255</v>
      </c>
      <c r="G70" s="5">
        <v>2028</v>
      </c>
      <c r="H70" s="5" t="s">
        <v>255</v>
      </c>
      <c r="I70" s="6">
        <v>127320</v>
      </c>
    </row>
    <row r="71" spans="1:9" x14ac:dyDescent="0.35">
      <c r="A71" s="5" t="s">
        <v>94</v>
      </c>
      <c r="B71" s="6" t="s">
        <v>95</v>
      </c>
      <c r="C71" s="5" t="s">
        <v>8</v>
      </c>
      <c r="D71" s="6" t="s">
        <v>223</v>
      </c>
      <c r="E71" s="5" t="s">
        <v>224</v>
      </c>
      <c r="F71" s="5" t="s">
        <v>255</v>
      </c>
      <c r="G71" s="5">
        <v>2029</v>
      </c>
      <c r="H71" s="5" t="s">
        <v>255</v>
      </c>
      <c r="I71" s="6">
        <v>127320</v>
      </c>
    </row>
    <row r="72" spans="1:9" x14ac:dyDescent="0.35">
      <c r="A72" s="5" t="s">
        <v>94</v>
      </c>
      <c r="B72" s="6" t="s">
        <v>95</v>
      </c>
      <c r="C72" s="5" t="s">
        <v>8</v>
      </c>
      <c r="D72" s="6" t="s">
        <v>223</v>
      </c>
      <c r="E72" s="5" t="s">
        <v>224</v>
      </c>
      <c r="F72" s="5" t="s">
        <v>255</v>
      </c>
      <c r="G72" s="5">
        <v>2030</v>
      </c>
      <c r="H72" s="5" t="s">
        <v>255</v>
      </c>
      <c r="I72" s="6">
        <v>127320</v>
      </c>
    </row>
    <row r="73" spans="1:9" x14ac:dyDescent="0.35">
      <c r="A73" s="5" t="s">
        <v>94</v>
      </c>
      <c r="B73" s="6" t="s">
        <v>95</v>
      </c>
      <c r="C73" s="5" t="s">
        <v>8</v>
      </c>
      <c r="D73" s="6" t="s">
        <v>223</v>
      </c>
      <c r="E73" s="5" t="s">
        <v>224</v>
      </c>
      <c r="F73" s="5" t="s">
        <v>255</v>
      </c>
      <c r="G73" s="5">
        <v>2031</v>
      </c>
      <c r="H73" s="5" t="s">
        <v>255</v>
      </c>
      <c r="I73" s="6">
        <v>127320</v>
      </c>
    </row>
    <row r="74" spans="1:9" x14ac:dyDescent="0.35">
      <c r="A74" s="5" t="s">
        <v>104</v>
      </c>
      <c r="B74" s="6" t="s">
        <v>105</v>
      </c>
      <c r="C74" s="5" t="s">
        <v>8</v>
      </c>
      <c r="D74" s="6" t="s">
        <v>223</v>
      </c>
      <c r="E74" s="5" t="s">
        <v>224</v>
      </c>
      <c r="F74" s="5" t="s">
        <v>255</v>
      </c>
      <c r="G74" s="5">
        <v>2026</v>
      </c>
      <c r="I74" s="6">
        <v>281860</v>
      </c>
    </row>
    <row r="75" spans="1:9" x14ac:dyDescent="0.35">
      <c r="A75" s="5" t="s">
        <v>104</v>
      </c>
      <c r="B75" s="6" t="s">
        <v>105</v>
      </c>
      <c r="C75" s="5" t="s">
        <v>8</v>
      </c>
      <c r="D75" s="6" t="s">
        <v>223</v>
      </c>
      <c r="E75" s="5" t="s">
        <v>224</v>
      </c>
      <c r="F75" s="5" t="s">
        <v>255</v>
      </c>
      <c r="G75" s="5">
        <v>2027</v>
      </c>
      <c r="I75" s="6">
        <v>281860</v>
      </c>
    </row>
    <row r="76" spans="1:9" x14ac:dyDescent="0.35">
      <c r="A76" s="5" t="s">
        <v>104</v>
      </c>
      <c r="B76" s="6" t="s">
        <v>105</v>
      </c>
      <c r="C76" s="5" t="s">
        <v>8</v>
      </c>
      <c r="D76" s="6" t="s">
        <v>223</v>
      </c>
      <c r="E76" s="5" t="s">
        <v>224</v>
      </c>
      <c r="F76" s="5" t="s">
        <v>255</v>
      </c>
      <c r="G76" s="5">
        <v>2028</v>
      </c>
      <c r="H76" s="5" t="s">
        <v>255</v>
      </c>
      <c r="I76" s="6">
        <v>281860</v>
      </c>
    </row>
    <row r="77" spans="1:9" x14ac:dyDescent="0.35">
      <c r="A77" s="5" t="s">
        <v>104</v>
      </c>
      <c r="B77" s="6" t="s">
        <v>105</v>
      </c>
      <c r="C77" s="5" t="s">
        <v>8</v>
      </c>
      <c r="D77" s="6" t="s">
        <v>223</v>
      </c>
      <c r="E77" s="5" t="s">
        <v>224</v>
      </c>
      <c r="F77" s="5" t="s">
        <v>255</v>
      </c>
      <c r="G77" s="5">
        <v>2029</v>
      </c>
      <c r="H77" s="5" t="s">
        <v>255</v>
      </c>
      <c r="I77" s="6">
        <v>281860</v>
      </c>
    </row>
    <row r="78" spans="1:9" x14ac:dyDescent="0.35">
      <c r="A78" s="5" t="s">
        <v>104</v>
      </c>
      <c r="B78" s="6" t="s">
        <v>105</v>
      </c>
      <c r="C78" s="5" t="s">
        <v>8</v>
      </c>
      <c r="D78" s="6" t="s">
        <v>223</v>
      </c>
      <c r="E78" s="5" t="s">
        <v>224</v>
      </c>
      <c r="F78" s="5" t="s">
        <v>255</v>
      </c>
      <c r="G78" s="5">
        <v>2030</v>
      </c>
      <c r="H78" s="5" t="s">
        <v>255</v>
      </c>
      <c r="I78" s="6">
        <v>281860</v>
      </c>
    </row>
    <row r="79" spans="1:9" x14ac:dyDescent="0.35">
      <c r="A79" s="5" t="s">
        <v>104</v>
      </c>
      <c r="B79" s="6" t="s">
        <v>105</v>
      </c>
      <c r="C79" s="5" t="s">
        <v>8</v>
      </c>
      <c r="D79" s="6" t="s">
        <v>223</v>
      </c>
      <c r="E79" s="5" t="s">
        <v>224</v>
      </c>
      <c r="F79" s="5" t="s">
        <v>255</v>
      </c>
      <c r="G79" s="5">
        <v>2031</v>
      </c>
      <c r="H79" s="5" t="s">
        <v>255</v>
      </c>
      <c r="I79" s="6">
        <v>281860</v>
      </c>
    </row>
    <row r="80" spans="1:9" x14ac:dyDescent="0.35">
      <c r="A80" s="5" t="s">
        <v>140</v>
      </c>
      <c r="B80" s="6" t="s">
        <v>141</v>
      </c>
      <c r="C80" s="5" t="s">
        <v>8</v>
      </c>
      <c r="D80" s="6" t="s">
        <v>237</v>
      </c>
      <c r="E80" s="5" t="s">
        <v>238</v>
      </c>
      <c r="F80" s="5" t="s">
        <v>255</v>
      </c>
      <c r="G80" s="5">
        <v>2026</v>
      </c>
      <c r="I80" s="6">
        <v>229281</v>
      </c>
    </row>
    <row r="81" spans="1:9" x14ac:dyDescent="0.35">
      <c r="A81" s="5" t="s">
        <v>140</v>
      </c>
      <c r="B81" s="6" t="s">
        <v>141</v>
      </c>
      <c r="C81" s="5" t="s">
        <v>8</v>
      </c>
      <c r="D81" s="6" t="s">
        <v>237</v>
      </c>
      <c r="E81" s="5" t="s">
        <v>238</v>
      </c>
      <c r="F81" s="5" t="s">
        <v>255</v>
      </c>
      <c r="G81" s="5">
        <v>2027</v>
      </c>
      <c r="I81" s="6">
        <v>229281</v>
      </c>
    </row>
    <row r="82" spans="1:9" x14ac:dyDescent="0.35">
      <c r="A82" s="5" t="s">
        <v>140</v>
      </c>
      <c r="B82" s="6" t="s">
        <v>141</v>
      </c>
      <c r="C82" s="5" t="s">
        <v>8</v>
      </c>
      <c r="D82" s="6" t="s">
        <v>237</v>
      </c>
      <c r="E82" s="5" t="s">
        <v>238</v>
      </c>
      <c r="F82" s="5" t="s">
        <v>255</v>
      </c>
      <c r="G82" s="5">
        <v>2028</v>
      </c>
      <c r="H82" s="5" t="s">
        <v>255</v>
      </c>
      <c r="I82" s="6">
        <v>229281</v>
      </c>
    </row>
    <row r="83" spans="1:9" x14ac:dyDescent="0.35">
      <c r="A83" s="5" t="s">
        <v>140</v>
      </c>
      <c r="B83" s="6" t="s">
        <v>141</v>
      </c>
      <c r="C83" s="5" t="s">
        <v>8</v>
      </c>
      <c r="D83" s="6" t="s">
        <v>237</v>
      </c>
      <c r="E83" s="5" t="s">
        <v>238</v>
      </c>
      <c r="F83" s="5" t="s">
        <v>255</v>
      </c>
      <c r="G83" s="5">
        <v>2029</v>
      </c>
      <c r="H83" s="5" t="s">
        <v>255</v>
      </c>
      <c r="I83" s="6">
        <v>229281</v>
      </c>
    </row>
    <row r="84" spans="1:9" x14ac:dyDescent="0.35">
      <c r="A84" s="5" t="s">
        <v>140</v>
      </c>
      <c r="B84" s="6" t="s">
        <v>141</v>
      </c>
      <c r="C84" s="5" t="s">
        <v>8</v>
      </c>
      <c r="D84" s="6" t="s">
        <v>237</v>
      </c>
      <c r="E84" s="5" t="s">
        <v>238</v>
      </c>
      <c r="F84" s="5" t="s">
        <v>255</v>
      </c>
      <c r="G84" s="5">
        <v>2030</v>
      </c>
      <c r="H84" s="5" t="s">
        <v>255</v>
      </c>
      <c r="I84" s="6">
        <v>229281</v>
      </c>
    </row>
    <row r="85" spans="1:9" x14ac:dyDescent="0.35">
      <c r="A85" s="5" t="s">
        <v>140</v>
      </c>
      <c r="B85" s="6" t="s">
        <v>141</v>
      </c>
      <c r="C85" s="5" t="s">
        <v>8</v>
      </c>
      <c r="D85" s="6" t="s">
        <v>237</v>
      </c>
      <c r="E85" s="5" t="s">
        <v>238</v>
      </c>
      <c r="F85" s="5" t="s">
        <v>255</v>
      </c>
      <c r="G85" s="5">
        <v>2031</v>
      </c>
      <c r="H85" s="5" t="s">
        <v>255</v>
      </c>
      <c r="I85" s="6">
        <v>229281</v>
      </c>
    </row>
    <row r="86" spans="1:9" x14ac:dyDescent="0.35">
      <c r="A86" s="5" t="s">
        <v>78</v>
      </c>
      <c r="B86" s="6" t="s">
        <v>79</v>
      </c>
      <c r="C86" s="5" t="s">
        <v>8</v>
      </c>
      <c r="D86" s="6" t="s">
        <v>225</v>
      </c>
      <c r="E86" s="5" t="s">
        <v>226</v>
      </c>
      <c r="F86" s="5" t="s">
        <v>263</v>
      </c>
      <c r="G86" s="5">
        <v>2026</v>
      </c>
      <c r="H86" s="5" t="s">
        <v>255</v>
      </c>
      <c r="I86" s="6">
        <v>324132</v>
      </c>
    </row>
    <row r="87" spans="1:9" x14ac:dyDescent="0.35">
      <c r="A87" s="5" t="s">
        <v>78</v>
      </c>
      <c r="B87" s="6" t="s">
        <v>79</v>
      </c>
      <c r="C87" s="5" t="s">
        <v>8</v>
      </c>
      <c r="D87" s="6" t="s">
        <v>225</v>
      </c>
      <c r="E87" s="5" t="s">
        <v>226</v>
      </c>
      <c r="F87" s="5" t="s">
        <v>263</v>
      </c>
      <c r="G87" s="5">
        <v>2027</v>
      </c>
      <c r="I87" s="6">
        <v>324132</v>
      </c>
    </row>
    <row r="88" spans="1:9" x14ac:dyDescent="0.35">
      <c r="A88" s="5" t="s">
        <v>78</v>
      </c>
      <c r="B88" s="6" t="s">
        <v>79</v>
      </c>
      <c r="C88" s="5" t="s">
        <v>8</v>
      </c>
      <c r="D88" s="6" t="s">
        <v>225</v>
      </c>
      <c r="E88" s="5" t="s">
        <v>226</v>
      </c>
      <c r="F88" s="5" t="s">
        <v>263</v>
      </c>
      <c r="G88" s="5">
        <v>2028</v>
      </c>
      <c r="H88" s="5" t="s">
        <v>255</v>
      </c>
      <c r="I88" s="6">
        <v>324132</v>
      </c>
    </row>
    <row r="89" spans="1:9" x14ac:dyDescent="0.35">
      <c r="A89" s="5" t="s">
        <v>78</v>
      </c>
      <c r="B89" s="6" t="s">
        <v>79</v>
      </c>
      <c r="C89" s="5" t="s">
        <v>8</v>
      </c>
      <c r="D89" s="6" t="s">
        <v>225</v>
      </c>
      <c r="E89" s="5" t="s">
        <v>226</v>
      </c>
      <c r="F89" s="5" t="s">
        <v>263</v>
      </c>
      <c r="G89" s="5">
        <v>2029</v>
      </c>
      <c r="H89" s="5" t="s">
        <v>255</v>
      </c>
      <c r="I89" s="6">
        <v>324132</v>
      </c>
    </row>
    <row r="90" spans="1:9" x14ac:dyDescent="0.35">
      <c r="A90" s="5" t="s">
        <v>78</v>
      </c>
      <c r="B90" s="6" t="s">
        <v>79</v>
      </c>
      <c r="C90" s="5" t="s">
        <v>8</v>
      </c>
      <c r="D90" s="6" t="s">
        <v>225</v>
      </c>
      <c r="E90" s="5" t="s">
        <v>226</v>
      </c>
      <c r="F90" s="5" t="s">
        <v>263</v>
      </c>
      <c r="G90" s="5">
        <v>2030</v>
      </c>
      <c r="H90" s="5" t="s">
        <v>255</v>
      </c>
      <c r="I90" s="6">
        <v>324132</v>
      </c>
    </row>
    <row r="91" spans="1:9" x14ac:dyDescent="0.35">
      <c r="A91" s="5" t="s">
        <v>78</v>
      </c>
      <c r="B91" s="6" t="s">
        <v>79</v>
      </c>
      <c r="C91" s="5" t="s">
        <v>8</v>
      </c>
      <c r="D91" s="6" t="s">
        <v>225</v>
      </c>
      <c r="E91" s="5" t="s">
        <v>226</v>
      </c>
      <c r="F91" s="5" t="s">
        <v>263</v>
      </c>
      <c r="G91" s="5">
        <v>2031</v>
      </c>
      <c r="H91" s="5" t="s">
        <v>255</v>
      </c>
      <c r="I91" s="6">
        <v>324132</v>
      </c>
    </row>
    <row r="92" spans="1:9" x14ac:dyDescent="0.35">
      <c r="A92" s="5" t="s">
        <v>114</v>
      </c>
      <c r="B92" s="6" t="s">
        <v>115</v>
      </c>
      <c r="C92" s="5" t="s">
        <v>8</v>
      </c>
      <c r="D92" s="6" t="s">
        <v>233</v>
      </c>
      <c r="E92" s="5" t="s">
        <v>234</v>
      </c>
      <c r="F92" s="5" t="s">
        <v>255</v>
      </c>
      <c r="G92" s="5">
        <v>2026</v>
      </c>
      <c r="H92" s="5" t="s">
        <v>255</v>
      </c>
      <c r="I92" s="6">
        <v>574539</v>
      </c>
    </row>
    <row r="93" spans="1:9" x14ac:dyDescent="0.35">
      <c r="A93" s="5" t="s">
        <v>114</v>
      </c>
      <c r="B93" s="6" t="s">
        <v>115</v>
      </c>
      <c r="C93" s="5" t="s">
        <v>8</v>
      </c>
      <c r="D93" s="6" t="s">
        <v>233</v>
      </c>
      <c r="E93" s="5" t="s">
        <v>234</v>
      </c>
      <c r="F93" s="5" t="s">
        <v>255</v>
      </c>
      <c r="G93" s="5">
        <v>2027</v>
      </c>
      <c r="I93" s="6">
        <v>574539</v>
      </c>
    </row>
    <row r="94" spans="1:9" x14ac:dyDescent="0.35">
      <c r="A94" s="5" t="s">
        <v>114</v>
      </c>
      <c r="B94" s="6" t="s">
        <v>115</v>
      </c>
      <c r="C94" s="5" t="s">
        <v>8</v>
      </c>
      <c r="D94" s="6" t="s">
        <v>233</v>
      </c>
      <c r="E94" s="5" t="s">
        <v>234</v>
      </c>
      <c r="F94" s="5" t="s">
        <v>255</v>
      </c>
      <c r="G94" s="5">
        <v>2028</v>
      </c>
      <c r="H94" s="5" t="s">
        <v>255</v>
      </c>
      <c r="I94" s="6">
        <v>574539</v>
      </c>
    </row>
    <row r="95" spans="1:9" x14ac:dyDescent="0.35">
      <c r="A95" s="5" t="s">
        <v>114</v>
      </c>
      <c r="B95" s="6" t="s">
        <v>115</v>
      </c>
      <c r="C95" s="5" t="s">
        <v>8</v>
      </c>
      <c r="D95" s="6" t="s">
        <v>233</v>
      </c>
      <c r="E95" s="5" t="s">
        <v>234</v>
      </c>
      <c r="F95" s="5" t="s">
        <v>255</v>
      </c>
      <c r="G95" s="5">
        <v>2029</v>
      </c>
      <c r="H95" s="5" t="s">
        <v>255</v>
      </c>
      <c r="I95" s="6">
        <v>574539</v>
      </c>
    </row>
    <row r="96" spans="1:9" x14ac:dyDescent="0.35">
      <c r="A96" s="5" t="s">
        <v>114</v>
      </c>
      <c r="B96" s="6" t="s">
        <v>115</v>
      </c>
      <c r="C96" s="5" t="s">
        <v>8</v>
      </c>
      <c r="D96" s="6" t="s">
        <v>233</v>
      </c>
      <c r="E96" s="5" t="s">
        <v>234</v>
      </c>
      <c r="F96" s="5" t="s">
        <v>255</v>
      </c>
      <c r="G96" s="5">
        <v>2030</v>
      </c>
      <c r="H96" s="5" t="s">
        <v>255</v>
      </c>
      <c r="I96" s="6">
        <v>574539</v>
      </c>
    </row>
    <row r="97" spans="1:9" x14ac:dyDescent="0.35">
      <c r="A97" s="5" t="s">
        <v>114</v>
      </c>
      <c r="B97" s="6" t="s">
        <v>115</v>
      </c>
      <c r="C97" s="5" t="s">
        <v>8</v>
      </c>
      <c r="D97" s="6" t="s">
        <v>233</v>
      </c>
      <c r="E97" s="5" t="s">
        <v>234</v>
      </c>
      <c r="F97" s="5" t="s">
        <v>255</v>
      </c>
      <c r="G97" s="5">
        <v>2031</v>
      </c>
      <c r="H97" s="5" t="s">
        <v>255</v>
      </c>
      <c r="I97" s="6">
        <v>574539</v>
      </c>
    </row>
    <row r="98" spans="1:9" x14ac:dyDescent="0.35">
      <c r="A98" s="5" t="s">
        <v>80</v>
      </c>
      <c r="B98" s="6" t="s">
        <v>81</v>
      </c>
      <c r="C98" s="5" t="s">
        <v>8</v>
      </c>
      <c r="D98" s="6" t="s">
        <v>225</v>
      </c>
      <c r="E98" s="5" t="s">
        <v>226</v>
      </c>
      <c r="F98" s="5" t="s">
        <v>263</v>
      </c>
      <c r="G98" s="5">
        <v>2026</v>
      </c>
      <c r="H98" s="5" t="s">
        <v>255</v>
      </c>
      <c r="I98" s="6">
        <v>319679</v>
      </c>
    </row>
    <row r="99" spans="1:9" x14ac:dyDescent="0.35">
      <c r="A99" s="5" t="s">
        <v>80</v>
      </c>
      <c r="B99" s="6" t="s">
        <v>81</v>
      </c>
      <c r="C99" s="5" t="s">
        <v>8</v>
      </c>
      <c r="D99" s="6" t="s">
        <v>225</v>
      </c>
      <c r="E99" s="5" t="s">
        <v>226</v>
      </c>
      <c r="F99" s="5" t="s">
        <v>263</v>
      </c>
      <c r="G99" s="5">
        <v>2027</v>
      </c>
      <c r="H99" s="5" t="s">
        <v>255</v>
      </c>
      <c r="I99" s="6">
        <v>319679</v>
      </c>
    </row>
    <row r="100" spans="1:9" x14ac:dyDescent="0.35">
      <c r="A100" s="5" t="s">
        <v>80</v>
      </c>
      <c r="B100" s="6" t="s">
        <v>81</v>
      </c>
      <c r="C100" s="5" t="s">
        <v>8</v>
      </c>
      <c r="D100" s="6" t="s">
        <v>225</v>
      </c>
      <c r="E100" s="5" t="s">
        <v>226</v>
      </c>
      <c r="F100" s="5" t="s">
        <v>263</v>
      </c>
      <c r="G100" s="5">
        <v>2028</v>
      </c>
      <c r="H100" s="5" t="s">
        <v>255</v>
      </c>
      <c r="I100" s="6">
        <v>319679</v>
      </c>
    </row>
    <row r="101" spans="1:9" x14ac:dyDescent="0.35">
      <c r="A101" s="5" t="s">
        <v>80</v>
      </c>
      <c r="B101" s="6" t="s">
        <v>81</v>
      </c>
      <c r="C101" s="5" t="s">
        <v>8</v>
      </c>
      <c r="D101" s="6" t="s">
        <v>225</v>
      </c>
      <c r="E101" s="5" t="s">
        <v>226</v>
      </c>
      <c r="F101" s="5" t="s">
        <v>263</v>
      </c>
      <c r="G101" s="5">
        <v>2029</v>
      </c>
      <c r="H101" s="5" t="s">
        <v>255</v>
      </c>
      <c r="I101" s="6">
        <v>319679</v>
      </c>
    </row>
    <row r="102" spans="1:9" x14ac:dyDescent="0.35">
      <c r="A102" s="5" t="s">
        <v>80</v>
      </c>
      <c r="B102" s="6" t="s">
        <v>81</v>
      </c>
      <c r="C102" s="5" t="s">
        <v>8</v>
      </c>
      <c r="D102" s="6" t="s">
        <v>225</v>
      </c>
      <c r="E102" s="5" t="s">
        <v>226</v>
      </c>
      <c r="F102" s="5" t="s">
        <v>263</v>
      </c>
      <c r="G102" s="5">
        <v>2030</v>
      </c>
      <c r="H102" s="5" t="s">
        <v>255</v>
      </c>
      <c r="I102" s="6">
        <v>319679</v>
      </c>
    </row>
    <row r="103" spans="1:9" x14ac:dyDescent="0.35">
      <c r="A103" s="5" t="s">
        <v>80</v>
      </c>
      <c r="B103" s="6" t="s">
        <v>81</v>
      </c>
      <c r="C103" s="5" t="s">
        <v>8</v>
      </c>
      <c r="D103" s="6" t="s">
        <v>225</v>
      </c>
      <c r="E103" s="5" t="s">
        <v>226</v>
      </c>
      <c r="F103" s="5" t="s">
        <v>263</v>
      </c>
      <c r="G103" s="5">
        <v>2031</v>
      </c>
      <c r="H103" s="5" t="s">
        <v>255</v>
      </c>
      <c r="I103" s="6">
        <v>319679</v>
      </c>
    </row>
    <row r="104" spans="1:9" x14ac:dyDescent="0.35">
      <c r="A104" s="5" t="s">
        <v>156</v>
      </c>
      <c r="B104" s="6" t="s">
        <v>157</v>
      </c>
      <c r="C104" s="5" t="s">
        <v>8</v>
      </c>
      <c r="D104" s="6" t="s">
        <v>155</v>
      </c>
      <c r="E104" s="5" t="s">
        <v>210</v>
      </c>
      <c r="F104" s="5" t="s">
        <v>255</v>
      </c>
      <c r="G104" s="5">
        <v>2026</v>
      </c>
      <c r="H104" s="5" t="s">
        <v>256</v>
      </c>
      <c r="I104" s="6">
        <v>92000</v>
      </c>
    </row>
    <row r="105" spans="1:9" x14ac:dyDescent="0.35">
      <c r="A105" s="5" t="s">
        <v>156</v>
      </c>
      <c r="B105" s="6" t="s">
        <v>157</v>
      </c>
      <c r="C105" s="5" t="s">
        <v>8</v>
      </c>
      <c r="D105" s="6" t="s">
        <v>155</v>
      </c>
      <c r="E105" s="5" t="s">
        <v>210</v>
      </c>
      <c r="F105" s="5" t="s">
        <v>255</v>
      </c>
      <c r="G105" s="5">
        <v>2027</v>
      </c>
      <c r="I105" s="6">
        <v>92000</v>
      </c>
    </row>
    <row r="106" spans="1:9" x14ac:dyDescent="0.35">
      <c r="A106" s="5" t="s">
        <v>156</v>
      </c>
      <c r="B106" s="6" t="s">
        <v>157</v>
      </c>
      <c r="C106" s="5" t="s">
        <v>8</v>
      </c>
      <c r="D106" s="6" t="s">
        <v>155</v>
      </c>
      <c r="E106" s="5" t="s">
        <v>210</v>
      </c>
      <c r="F106" s="5" t="s">
        <v>255</v>
      </c>
      <c r="G106" s="5">
        <v>2028</v>
      </c>
      <c r="H106" s="5" t="s">
        <v>256</v>
      </c>
      <c r="I106" s="6">
        <v>92000</v>
      </c>
    </row>
    <row r="107" spans="1:9" x14ac:dyDescent="0.35">
      <c r="A107" s="5" t="s">
        <v>156</v>
      </c>
      <c r="B107" s="6" t="s">
        <v>157</v>
      </c>
      <c r="C107" s="5" t="s">
        <v>8</v>
      </c>
      <c r="D107" s="6" t="s">
        <v>155</v>
      </c>
      <c r="E107" s="5" t="s">
        <v>210</v>
      </c>
      <c r="F107" s="5" t="s">
        <v>255</v>
      </c>
      <c r="G107" s="5">
        <v>2029</v>
      </c>
      <c r="H107" s="5" t="s">
        <v>256</v>
      </c>
      <c r="I107" s="6">
        <v>92000</v>
      </c>
    </row>
    <row r="108" spans="1:9" x14ac:dyDescent="0.35">
      <c r="A108" s="5" t="s">
        <v>156</v>
      </c>
      <c r="B108" s="6" t="s">
        <v>157</v>
      </c>
      <c r="C108" s="5" t="s">
        <v>8</v>
      </c>
      <c r="D108" s="6" t="s">
        <v>155</v>
      </c>
      <c r="E108" s="5" t="s">
        <v>210</v>
      </c>
      <c r="F108" s="5" t="s">
        <v>255</v>
      </c>
      <c r="G108" s="5">
        <v>2030</v>
      </c>
      <c r="I108" s="6">
        <v>92000</v>
      </c>
    </row>
    <row r="109" spans="1:9" x14ac:dyDescent="0.35">
      <c r="A109" s="5" t="s">
        <v>156</v>
      </c>
      <c r="B109" s="6" t="s">
        <v>157</v>
      </c>
      <c r="C109" s="5" t="s">
        <v>8</v>
      </c>
      <c r="D109" s="6" t="s">
        <v>155</v>
      </c>
      <c r="E109" s="5" t="s">
        <v>210</v>
      </c>
      <c r="F109" s="5" t="s">
        <v>255</v>
      </c>
      <c r="G109" s="5">
        <v>2031</v>
      </c>
      <c r="I109" s="6">
        <v>92000</v>
      </c>
    </row>
    <row r="110" spans="1:9" x14ac:dyDescent="0.35">
      <c r="A110" s="5" t="s">
        <v>82</v>
      </c>
      <c r="B110" s="6" t="s">
        <v>83</v>
      </c>
      <c r="C110" s="5" t="s">
        <v>8</v>
      </c>
      <c r="D110" s="6" t="s">
        <v>225</v>
      </c>
      <c r="E110" s="5" t="s">
        <v>226</v>
      </c>
      <c r="F110" s="5" t="s">
        <v>263</v>
      </c>
      <c r="G110" s="5">
        <v>2026</v>
      </c>
      <c r="H110" s="5" t="s">
        <v>255</v>
      </c>
      <c r="I110" s="6">
        <v>256748</v>
      </c>
    </row>
    <row r="111" spans="1:9" x14ac:dyDescent="0.35">
      <c r="A111" s="5" t="s">
        <v>82</v>
      </c>
      <c r="B111" s="6" t="s">
        <v>83</v>
      </c>
      <c r="C111" s="5" t="s">
        <v>8</v>
      </c>
      <c r="D111" s="6" t="s">
        <v>225</v>
      </c>
      <c r="E111" s="5" t="s">
        <v>226</v>
      </c>
      <c r="F111" s="5" t="s">
        <v>263</v>
      </c>
      <c r="G111" s="5">
        <v>2027</v>
      </c>
      <c r="I111" s="6">
        <v>256748</v>
      </c>
    </row>
    <row r="112" spans="1:9" x14ac:dyDescent="0.35">
      <c r="A112" s="5" t="s">
        <v>82</v>
      </c>
      <c r="B112" s="6" t="s">
        <v>83</v>
      </c>
      <c r="C112" s="5" t="s">
        <v>8</v>
      </c>
      <c r="D112" s="6" t="s">
        <v>225</v>
      </c>
      <c r="E112" s="5" t="s">
        <v>226</v>
      </c>
      <c r="F112" s="5" t="s">
        <v>263</v>
      </c>
      <c r="G112" s="5">
        <v>2028</v>
      </c>
      <c r="H112" s="5" t="s">
        <v>255</v>
      </c>
      <c r="I112" s="6">
        <v>256748</v>
      </c>
    </row>
    <row r="113" spans="1:9" x14ac:dyDescent="0.35">
      <c r="A113" s="5" t="s">
        <v>82</v>
      </c>
      <c r="B113" s="6" t="s">
        <v>83</v>
      </c>
      <c r="C113" s="5" t="s">
        <v>8</v>
      </c>
      <c r="D113" s="6" t="s">
        <v>225</v>
      </c>
      <c r="E113" s="5" t="s">
        <v>226</v>
      </c>
      <c r="F113" s="5" t="s">
        <v>263</v>
      </c>
      <c r="G113" s="5">
        <v>2029</v>
      </c>
      <c r="H113" s="5" t="s">
        <v>255</v>
      </c>
      <c r="I113" s="6">
        <v>256748</v>
      </c>
    </row>
    <row r="114" spans="1:9" x14ac:dyDescent="0.35">
      <c r="A114" s="5" t="s">
        <v>82</v>
      </c>
      <c r="B114" s="6" t="s">
        <v>83</v>
      </c>
      <c r="C114" s="5" t="s">
        <v>8</v>
      </c>
      <c r="D114" s="6" t="s">
        <v>225</v>
      </c>
      <c r="E114" s="5" t="s">
        <v>226</v>
      </c>
      <c r="F114" s="5" t="s">
        <v>263</v>
      </c>
      <c r="G114" s="5">
        <v>2030</v>
      </c>
      <c r="H114" s="5" t="s">
        <v>255</v>
      </c>
      <c r="I114" s="6">
        <v>256748</v>
      </c>
    </row>
    <row r="115" spans="1:9" x14ac:dyDescent="0.35">
      <c r="A115" s="5" t="s">
        <v>82</v>
      </c>
      <c r="B115" s="6" t="s">
        <v>83</v>
      </c>
      <c r="C115" s="5" t="s">
        <v>8</v>
      </c>
      <c r="D115" s="6" t="s">
        <v>225</v>
      </c>
      <c r="E115" s="5" t="s">
        <v>226</v>
      </c>
      <c r="F115" s="5" t="s">
        <v>263</v>
      </c>
      <c r="G115" s="5">
        <v>2031</v>
      </c>
      <c r="H115" s="5" t="s">
        <v>255</v>
      </c>
      <c r="I115" s="6">
        <v>256748</v>
      </c>
    </row>
    <row r="116" spans="1:9" x14ac:dyDescent="0.35">
      <c r="A116" s="5" t="s">
        <v>186</v>
      </c>
      <c r="B116" s="6" t="s">
        <v>187</v>
      </c>
      <c r="C116" s="5" t="s">
        <v>8</v>
      </c>
      <c r="D116" s="6" t="s">
        <v>252</v>
      </c>
      <c r="E116" s="5" t="s">
        <v>222</v>
      </c>
      <c r="F116" s="5" t="s">
        <v>263</v>
      </c>
      <c r="G116" s="5">
        <v>2026</v>
      </c>
      <c r="H116" s="5" t="s">
        <v>256</v>
      </c>
      <c r="I116" s="6">
        <v>35719</v>
      </c>
    </row>
    <row r="117" spans="1:9" x14ac:dyDescent="0.35">
      <c r="A117" s="5" t="s">
        <v>186</v>
      </c>
      <c r="B117" s="6" t="s">
        <v>187</v>
      </c>
      <c r="C117" s="5" t="s">
        <v>8</v>
      </c>
      <c r="D117" s="6" t="s">
        <v>252</v>
      </c>
      <c r="E117" s="5" t="s">
        <v>222</v>
      </c>
      <c r="F117" s="5" t="s">
        <v>263</v>
      </c>
      <c r="G117" s="5">
        <v>2027</v>
      </c>
      <c r="H117" s="5" t="s">
        <v>256</v>
      </c>
      <c r="I117" s="6">
        <v>35719</v>
      </c>
    </row>
    <row r="118" spans="1:9" x14ac:dyDescent="0.35">
      <c r="A118" s="5" t="s">
        <v>186</v>
      </c>
      <c r="B118" s="6" t="s">
        <v>187</v>
      </c>
      <c r="C118" s="5" t="s">
        <v>8</v>
      </c>
      <c r="D118" s="6" t="s">
        <v>252</v>
      </c>
      <c r="E118" s="5" t="s">
        <v>222</v>
      </c>
      <c r="F118" s="5" t="s">
        <v>263</v>
      </c>
      <c r="G118" s="5">
        <v>2028</v>
      </c>
      <c r="H118" s="5" t="s">
        <v>256</v>
      </c>
      <c r="I118" s="6">
        <v>35719</v>
      </c>
    </row>
    <row r="119" spans="1:9" x14ac:dyDescent="0.35">
      <c r="A119" s="5" t="s">
        <v>186</v>
      </c>
      <c r="B119" s="6" t="s">
        <v>187</v>
      </c>
      <c r="C119" s="5" t="s">
        <v>8</v>
      </c>
      <c r="D119" s="6" t="s">
        <v>252</v>
      </c>
      <c r="E119" s="5" t="s">
        <v>222</v>
      </c>
      <c r="F119" s="5" t="s">
        <v>263</v>
      </c>
      <c r="G119" s="5">
        <v>2029</v>
      </c>
      <c r="H119" s="5" t="s">
        <v>256</v>
      </c>
      <c r="I119" s="6">
        <v>35719</v>
      </c>
    </row>
    <row r="120" spans="1:9" x14ac:dyDescent="0.35">
      <c r="A120" s="5" t="s">
        <v>186</v>
      </c>
      <c r="B120" s="6" t="s">
        <v>187</v>
      </c>
      <c r="C120" s="5" t="s">
        <v>8</v>
      </c>
      <c r="D120" s="6" t="s">
        <v>252</v>
      </c>
      <c r="E120" s="5" t="s">
        <v>222</v>
      </c>
      <c r="F120" s="5" t="s">
        <v>263</v>
      </c>
      <c r="G120" s="5">
        <v>2030</v>
      </c>
      <c r="H120" s="5" t="s">
        <v>256</v>
      </c>
      <c r="I120" s="6">
        <v>35719</v>
      </c>
    </row>
    <row r="121" spans="1:9" x14ac:dyDescent="0.35">
      <c r="A121" s="5" t="s">
        <v>186</v>
      </c>
      <c r="B121" s="6" t="s">
        <v>187</v>
      </c>
      <c r="C121" s="5" t="s">
        <v>8</v>
      </c>
      <c r="D121" s="6" t="s">
        <v>252</v>
      </c>
      <c r="E121" s="5" t="s">
        <v>222</v>
      </c>
      <c r="F121" s="5" t="s">
        <v>263</v>
      </c>
      <c r="G121" s="5">
        <v>2031</v>
      </c>
      <c r="H121" s="5" t="s">
        <v>256</v>
      </c>
      <c r="I121" s="6">
        <v>35719</v>
      </c>
    </row>
    <row r="122" spans="1:9" x14ac:dyDescent="0.35">
      <c r="A122" s="5" t="s">
        <v>98</v>
      </c>
      <c r="B122" s="6" t="s">
        <v>99</v>
      </c>
      <c r="C122" s="5" t="s">
        <v>8</v>
      </c>
      <c r="D122" s="6" t="s">
        <v>223</v>
      </c>
      <c r="E122" s="5" t="s">
        <v>224</v>
      </c>
      <c r="F122" s="5" t="s">
        <v>255</v>
      </c>
      <c r="G122" s="5">
        <v>2026</v>
      </c>
      <c r="I122" s="6">
        <v>49540</v>
      </c>
    </row>
    <row r="123" spans="1:9" x14ac:dyDescent="0.35">
      <c r="A123" s="5" t="s">
        <v>98</v>
      </c>
      <c r="B123" s="6" t="s">
        <v>99</v>
      </c>
      <c r="C123" s="5" t="s">
        <v>8</v>
      </c>
      <c r="D123" s="6" t="s">
        <v>223</v>
      </c>
      <c r="E123" s="5" t="s">
        <v>224</v>
      </c>
      <c r="F123" s="5" t="s">
        <v>255</v>
      </c>
      <c r="G123" s="5">
        <v>2027</v>
      </c>
      <c r="I123" s="6">
        <v>49540</v>
      </c>
    </row>
    <row r="124" spans="1:9" x14ac:dyDescent="0.35">
      <c r="A124" s="5" t="s">
        <v>98</v>
      </c>
      <c r="B124" s="6" t="s">
        <v>99</v>
      </c>
      <c r="C124" s="5" t="s">
        <v>8</v>
      </c>
      <c r="D124" s="6" t="s">
        <v>223</v>
      </c>
      <c r="E124" s="5" t="s">
        <v>224</v>
      </c>
      <c r="F124" s="5" t="s">
        <v>255</v>
      </c>
      <c r="G124" s="5">
        <v>2028</v>
      </c>
      <c r="H124" s="5" t="s">
        <v>256</v>
      </c>
      <c r="I124" s="6">
        <v>49540</v>
      </c>
    </row>
    <row r="125" spans="1:9" x14ac:dyDescent="0.35">
      <c r="A125" s="5" t="s">
        <v>98</v>
      </c>
      <c r="B125" s="6" t="s">
        <v>99</v>
      </c>
      <c r="C125" s="5" t="s">
        <v>8</v>
      </c>
      <c r="D125" s="6" t="s">
        <v>223</v>
      </c>
      <c r="E125" s="5" t="s">
        <v>224</v>
      </c>
      <c r="F125" s="5" t="s">
        <v>255</v>
      </c>
      <c r="G125" s="5">
        <v>2029</v>
      </c>
      <c r="H125" s="5" t="s">
        <v>256</v>
      </c>
      <c r="I125" s="6">
        <v>49540</v>
      </c>
    </row>
    <row r="126" spans="1:9" x14ac:dyDescent="0.35">
      <c r="A126" s="5" t="s">
        <v>98</v>
      </c>
      <c r="B126" s="6" t="s">
        <v>99</v>
      </c>
      <c r="C126" s="5" t="s">
        <v>8</v>
      </c>
      <c r="D126" s="6" t="s">
        <v>223</v>
      </c>
      <c r="E126" s="5" t="s">
        <v>224</v>
      </c>
      <c r="F126" s="5" t="s">
        <v>255</v>
      </c>
      <c r="G126" s="5">
        <v>2030</v>
      </c>
      <c r="H126" s="5" t="s">
        <v>256</v>
      </c>
      <c r="I126" s="6">
        <v>49540</v>
      </c>
    </row>
    <row r="127" spans="1:9" x14ac:dyDescent="0.35">
      <c r="A127" s="5" t="s">
        <v>98</v>
      </c>
      <c r="B127" s="6" t="s">
        <v>99</v>
      </c>
      <c r="C127" s="5" t="s">
        <v>8</v>
      </c>
      <c r="D127" s="6" t="s">
        <v>223</v>
      </c>
      <c r="E127" s="5" t="s">
        <v>224</v>
      </c>
      <c r="F127" s="5" t="s">
        <v>255</v>
      </c>
      <c r="G127" s="5">
        <v>2031</v>
      </c>
      <c r="H127" s="5" t="s">
        <v>256</v>
      </c>
      <c r="I127" s="6">
        <v>49540</v>
      </c>
    </row>
    <row r="128" spans="1:9" x14ac:dyDescent="0.35">
      <c r="A128" s="5" t="s">
        <v>100</v>
      </c>
      <c r="B128" s="6" t="s">
        <v>101</v>
      </c>
      <c r="C128" s="5" t="s">
        <v>8</v>
      </c>
      <c r="D128" s="6" t="s">
        <v>223</v>
      </c>
      <c r="E128" s="5" t="s">
        <v>224</v>
      </c>
      <c r="F128" s="5" t="s">
        <v>255</v>
      </c>
      <c r="G128" s="5">
        <v>2026</v>
      </c>
      <c r="I128" s="6">
        <v>49540</v>
      </c>
    </row>
    <row r="129" spans="1:9" x14ac:dyDescent="0.35">
      <c r="A129" s="5" t="s">
        <v>100</v>
      </c>
      <c r="B129" s="6" t="s">
        <v>101</v>
      </c>
      <c r="C129" s="5" t="s">
        <v>8</v>
      </c>
      <c r="D129" s="6" t="s">
        <v>223</v>
      </c>
      <c r="E129" s="5" t="s">
        <v>224</v>
      </c>
      <c r="F129" s="5" t="s">
        <v>255</v>
      </c>
      <c r="G129" s="5">
        <v>2027</v>
      </c>
      <c r="I129" s="6">
        <v>49540</v>
      </c>
    </row>
    <row r="130" spans="1:9" x14ac:dyDescent="0.35">
      <c r="A130" s="5" t="s">
        <v>100</v>
      </c>
      <c r="B130" s="6" t="s">
        <v>101</v>
      </c>
      <c r="C130" s="5" t="s">
        <v>8</v>
      </c>
      <c r="D130" s="6" t="s">
        <v>223</v>
      </c>
      <c r="E130" s="5" t="s">
        <v>224</v>
      </c>
      <c r="F130" s="5" t="s">
        <v>255</v>
      </c>
      <c r="G130" s="5">
        <v>2028</v>
      </c>
      <c r="H130" s="5" t="s">
        <v>256</v>
      </c>
      <c r="I130" s="6">
        <v>49540</v>
      </c>
    </row>
    <row r="131" spans="1:9" x14ac:dyDescent="0.35">
      <c r="A131" s="5" t="s">
        <v>100</v>
      </c>
      <c r="B131" s="6" t="s">
        <v>101</v>
      </c>
      <c r="C131" s="5" t="s">
        <v>8</v>
      </c>
      <c r="D131" s="6" t="s">
        <v>223</v>
      </c>
      <c r="E131" s="5" t="s">
        <v>224</v>
      </c>
      <c r="F131" s="5" t="s">
        <v>255</v>
      </c>
      <c r="G131" s="5">
        <v>2029</v>
      </c>
      <c r="H131" s="5" t="s">
        <v>256</v>
      </c>
      <c r="I131" s="6">
        <v>49540</v>
      </c>
    </row>
    <row r="132" spans="1:9" x14ac:dyDescent="0.35">
      <c r="A132" s="5" t="s">
        <v>100</v>
      </c>
      <c r="B132" s="6" t="s">
        <v>101</v>
      </c>
      <c r="C132" s="5" t="s">
        <v>8</v>
      </c>
      <c r="D132" s="6" t="s">
        <v>223</v>
      </c>
      <c r="E132" s="5" t="s">
        <v>224</v>
      </c>
      <c r="F132" s="5" t="s">
        <v>255</v>
      </c>
      <c r="G132" s="5">
        <v>2030</v>
      </c>
      <c r="H132" s="5" t="s">
        <v>256</v>
      </c>
      <c r="I132" s="6">
        <v>49540</v>
      </c>
    </row>
    <row r="133" spans="1:9" x14ac:dyDescent="0.35">
      <c r="A133" s="5" t="s">
        <v>100</v>
      </c>
      <c r="B133" s="6" t="s">
        <v>101</v>
      </c>
      <c r="C133" s="5" t="s">
        <v>8</v>
      </c>
      <c r="D133" s="6" t="s">
        <v>223</v>
      </c>
      <c r="E133" s="5" t="s">
        <v>224</v>
      </c>
      <c r="F133" s="5" t="s">
        <v>255</v>
      </c>
      <c r="G133" s="5">
        <v>2031</v>
      </c>
      <c r="H133" s="5" t="s">
        <v>256</v>
      </c>
      <c r="I133" s="6">
        <v>49540</v>
      </c>
    </row>
    <row r="134" spans="1:9" x14ac:dyDescent="0.35">
      <c r="A134" s="5" t="s">
        <v>102</v>
      </c>
      <c r="B134" s="6" t="s">
        <v>103</v>
      </c>
      <c r="C134" s="5" t="s">
        <v>8</v>
      </c>
      <c r="D134" s="6" t="s">
        <v>223</v>
      </c>
      <c r="E134" s="5" t="s">
        <v>224</v>
      </c>
      <c r="F134" s="5" t="s">
        <v>255</v>
      </c>
      <c r="G134" s="5">
        <v>2026</v>
      </c>
      <c r="I134" s="6">
        <v>49540</v>
      </c>
    </row>
    <row r="135" spans="1:9" x14ac:dyDescent="0.35">
      <c r="A135" s="5" t="s">
        <v>102</v>
      </c>
      <c r="B135" s="6" t="s">
        <v>103</v>
      </c>
      <c r="C135" s="5" t="s">
        <v>8</v>
      </c>
      <c r="D135" s="6" t="s">
        <v>223</v>
      </c>
      <c r="E135" s="5" t="s">
        <v>224</v>
      </c>
      <c r="F135" s="5" t="s">
        <v>255</v>
      </c>
      <c r="G135" s="5">
        <v>2027</v>
      </c>
      <c r="I135" s="6">
        <v>49540</v>
      </c>
    </row>
    <row r="136" spans="1:9" x14ac:dyDescent="0.35">
      <c r="A136" s="5" t="s">
        <v>102</v>
      </c>
      <c r="B136" s="6" t="s">
        <v>103</v>
      </c>
      <c r="C136" s="5" t="s">
        <v>8</v>
      </c>
      <c r="D136" s="6" t="s">
        <v>223</v>
      </c>
      <c r="E136" s="5" t="s">
        <v>224</v>
      </c>
      <c r="F136" s="5" t="s">
        <v>255</v>
      </c>
      <c r="G136" s="5">
        <v>2028</v>
      </c>
      <c r="H136" s="5" t="s">
        <v>255</v>
      </c>
      <c r="I136" s="6">
        <v>49540</v>
      </c>
    </row>
    <row r="137" spans="1:9" x14ac:dyDescent="0.35">
      <c r="A137" s="5" t="s">
        <v>102</v>
      </c>
      <c r="B137" s="6" t="s">
        <v>103</v>
      </c>
      <c r="C137" s="5" t="s">
        <v>8</v>
      </c>
      <c r="D137" s="6" t="s">
        <v>223</v>
      </c>
      <c r="E137" s="5" t="s">
        <v>224</v>
      </c>
      <c r="F137" s="5" t="s">
        <v>255</v>
      </c>
      <c r="G137" s="5">
        <v>2029</v>
      </c>
      <c r="H137" s="5" t="s">
        <v>255</v>
      </c>
      <c r="I137" s="6">
        <v>49540</v>
      </c>
    </row>
    <row r="138" spans="1:9" x14ac:dyDescent="0.35">
      <c r="A138" s="5" t="s">
        <v>102</v>
      </c>
      <c r="B138" s="6" t="s">
        <v>103</v>
      </c>
      <c r="C138" s="5" t="s">
        <v>8</v>
      </c>
      <c r="D138" s="6" t="s">
        <v>223</v>
      </c>
      <c r="E138" s="5" t="s">
        <v>224</v>
      </c>
      <c r="F138" s="5" t="s">
        <v>255</v>
      </c>
      <c r="G138" s="5">
        <v>2030</v>
      </c>
      <c r="H138" s="5" t="s">
        <v>255</v>
      </c>
      <c r="I138" s="6">
        <v>49540</v>
      </c>
    </row>
    <row r="139" spans="1:9" x14ac:dyDescent="0.35">
      <c r="A139" s="5" t="s">
        <v>102</v>
      </c>
      <c r="B139" s="6" t="s">
        <v>103</v>
      </c>
      <c r="C139" s="5" t="s">
        <v>8</v>
      </c>
      <c r="D139" s="6" t="s">
        <v>223</v>
      </c>
      <c r="E139" s="5" t="s">
        <v>224</v>
      </c>
      <c r="F139" s="5" t="s">
        <v>255</v>
      </c>
      <c r="G139" s="5">
        <v>2031</v>
      </c>
      <c r="H139" s="5" t="s">
        <v>255</v>
      </c>
      <c r="I139" s="6">
        <v>49540</v>
      </c>
    </row>
    <row r="140" spans="1:9" x14ac:dyDescent="0.35">
      <c r="A140" s="5" t="s">
        <v>106</v>
      </c>
      <c r="B140" s="6" t="s">
        <v>107</v>
      </c>
      <c r="C140" s="5" t="s">
        <v>8</v>
      </c>
      <c r="D140" s="6" t="s">
        <v>223</v>
      </c>
      <c r="E140" s="5" t="s">
        <v>224</v>
      </c>
      <c r="F140" s="5" t="s">
        <v>255</v>
      </c>
      <c r="G140" s="5">
        <v>2026</v>
      </c>
      <c r="H140" s="5" t="s">
        <v>255</v>
      </c>
      <c r="I140" s="6">
        <v>49540</v>
      </c>
    </row>
    <row r="141" spans="1:9" x14ac:dyDescent="0.35">
      <c r="A141" s="5" t="s">
        <v>106</v>
      </c>
      <c r="B141" s="6" t="s">
        <v>107</v>
      </c>
      <c r="C141" s="5" t="s">
        <v>8</v>
      </c>
      <c r="D141" s="6" t="s">
        <v>223</v>
      </c>
      <c r="E141" s="5" t="s">
        <v>224</v>
      </c>
      <c r="F141" s="5" t="s">
        <v>255</v>
      </c>
      <c r="G141" s="5">
        <v>2027</v>
      </c>
      <c r="I141" s="6">
        <v>49540</v>
      </c>
    </row>
    <row r="142" spans="1:9" x14ac:dyDescent="0.35">
      <c r="A142" s="5" t="s">
        <v>106</v>
      </c>
      <c r="B142" s="6" t="s">
        <v>107</v>
      </c>
      <c r="C142" s="5" t="s">
        <v>8</v>
      </c>
      <c r="D142" s="6" t="s">
        <v>223</v>
      </c>
      <c r="E142" s="5" t="s">
        <v>224</v>
      </c>
      <c r="F142" s="5" t="s">
        <v>255</v>
      </c>
      <c r="G142" s="5">
        <v>2028</v>
      </c>
      <c r="H142" s="5" t="s">
        <v>255</v>
      </c>
      <c r="I142" s="6">
        <v>49540</v>
      </c>
    </row>
    <row r="143" spans="1:9" x14ac:dyDescent="0.35">
      <c r="A143" s="5" t="s">
        <v>106</v>
      </c>
      <c r="B143" s="6" t="s">
        <v>107</v>
      </c>
      <c r="C143" s="5" t="s">
        <v>8</v>
      </c>
      <c r="D143" s="6" t="s">
        <v>223</v>
      </c>
      <c r="E143" s="5" t="s">
        <v>224</v>
      </c>
      <c r="F143" s="5" t="s">
        <v>255</v>
      </c>
      <c r="G143" s="5">
        <v>2029</v>
      </c>
      <c r="H143" s="5" t="s">
        <v>255</v>
      </c>
      <c r="I143" s="6">
        <v>49540</v>
      </c>
    </row>
    <row r="144" spans="1:9" x14ac:dyDescent="0.35">
      <c r="A144" s="5" t="s">
        <v>106</v>
      </c>
      <c r="B144" s="6" t="s">
        <v>107</v>
      </c>
      <c r="C144" s="5" t="s">
        <v>8</v>
      </c>
      <c r="D144" s="6" t="s">
        <v>223</v>
      </c>
      <c r="E144" s="5" t="s">
        <v>224</v>
      </c>
      <c r="F144" s="5" t="s">
        <v>255</v>
      </c>
      <c r="G144" s="5">
        <v>2030</v>
      </c>
      <c r="H144" s="5" t="s">
        <v>255</v>
      </c>
      <c r="I144" s="6">
        <v>49540</v>
      </c>
    </row>
    <row r="145" spans="1:9" x14ac:dyDescent="0.35">
      <c r="A145" s="5" t="s">
        <v>106</v>
      </c>
      <c r="B145" s="6" t="s">
        <v>107</v>
      </c>
      <c r="C145" s="5" t="s">
        <v>8</v>
      </c>
      <c r="D145" s="6" t="s">
        <v>223</v>
      </c>
      <c r="E145" s="5" t="s">
        <v>224</v>
      </c>
      <c r="F145" s="5" t="s">
        <v>255</v>
      </c>
      <c r="G145" s="5">
        <v>2031</v>
      </c>
      <c r="H145" s="5" t="s">
        <v>255</v>
      </c>
      <c r="I145" s="6">
        <v>49540</v>
      </c>
    </row>
    <row r="146" spans="1:9" x14ac:dyDescent="0.35">
      <c r="A146" s="5" t="s">
        <v>132</v>
      </c>
      <c r="B146" s="6" t="s">
        <v>133</v>
      </c>
      <c r="C146" s="5" t="s">
        <v>8</v>
      </c>
      <c r="D146" s="6" t="s">
        <v>133</v>
      </c>
      <c r="E146" s="5" t="s">
        <v>222</v>
      </c>
      <c r="F146" s="5" t="s">
        <v>255</v>
      </c>
      <c r="G146" s="5">
        <v>2026</v>
      </c>
      <c r="H146" s="5" t="s">
        <v>255</v>
      </c>
      <c r="I146" s="6">
        <v>403974</v>
      </c>
    </row>
    <row r="147" spans="1:9" x14ac:dyDescent="0.35">
      <c r="A147" s="5" t="s">
        <v>132</v>
      </c>
      <c r="B147" s="6" t="s">
        <v>133</v>
      </c>
      <c r="C147" s="5" t="s">
        <v>8</v>
      </c>
      <c r="D147" s="6" t="s">
        <v>133</v>
      </c>
      <c r="E147" s="5" t="s">
        <v>222</v>
      </c>
      <c r="F147" s="5" t="s">
        <v>255</v>
      </c>
      <c r="G147" s="5">
        <v>2027</v>
      </c>
      <c r="I147" s="6">
        <v>403974</v>
      </c>
    </row>
    <row r="148" spans="1:9" x14ac:dyDescent="0.35">
      <c r="A148" s="5" t="s">
        <v>132</v>
      </c>
      <c r="B148" s="6" t="s">
        <v>133</v>
      </c>
      <c r="C148" s="5" t="s">
        <v>8</v>
      </c>
      <c r="D148" s="6" t="s">
        <v>133</v>
      </c>
      <c r="E148" s="5" t="s">
        <v>222</v>
      </c>
      <c r="F148" s="5" t="s">
        <v>255</v>
      </c>
      <c r="G148" s="5">
        <v>2028</v>
      </c>
      <c r="I148" s="6">
        <v>403974</v>
      </c>
    </row>
    <row r="149" spans="1:9" x14ac:dyDescent="0.35">
      <c r="A149" s="5" t="s">
        <v>132</v>
      </c>
      <c r="B149" s="6" t="s">
        <v>133</v>
      </c>
      <c r="C149" s="5" t="s">
        <v>8</v>
      </c>
      <c r="D149" s="6" t="s">
        <v>133</v>
      </c>
      <c r="E149" s="5" t="s">
        <v>222</v>
      </c>
      <c r="F149" s="5" t="s">
        <v>255</v>
      </c>
      <c r="G149" s="5">
        <v>2029</v>
      </c>
      <c r="H149" s="5" t="s">
        <v>255</v>
      </c>
      <c r="I149" s="6">
        <v>403974</v>
      </c>
    </row>
    <row r="150" spans="1:9" x14ac:dyDescent="0.35">
      <c r="A150" s="5" t="s">
        <v>132</v>
      </c>
      <c r="B150" s="6" t="s">
        <v>133</v>
      </c>
      <c r="C150" s="5" t="s">
        <v>8</v>
      </c>
      <c r="D150" s="6" t="s">
        <v>133</v>
      </c>
      <c r="E150" s="5" t="s">
        <v>222</v>
      </c>
      <c r="F150" s="5" t="s">
        <v>255</v>
      </c>
      <c r="G150" s="5">
        <v>2030</v>
      </c>
      <c r="H150" s="5" t="s">
        <v>255</v>
      </c>
      <c r="I150" s="6">
        <v>403974</v>
      </c>
    </row>
    <row r="151" spans="1:9" x14ac:dyDescent="0.35">
      <c r="A151" s="5" t="s">
        <v>132</v>
      </c>
      <c r="B151" s="6" t="s">
        <v>133</v>
      </c>
      <c r="C151" s="5" t="s">
        <v>8</v>
      </c>
      <c r="D151" s="6" t="s">
        <v>133</v>
      </c>
      <c r="E151" s="5" t="s">
        <v>222</v>
      </c>
      <c r="F151" s="5" t="s">
        <v>255</v>
      </c>
      <c r="G151" s="5">
        <v>2031</v>
      </c>
      <c r="H151" s="5" t="s">
        <v>255</v>
      </c>
      <c r="I151" s="6">
        <v>403974</v>
      </c>
    </row>
    <row r="152" spans="1:9" x14ac:dyDescent="0.35">
      <c r="A152" s="5" t="s">
        <v>134</v>
      </c>
      <c r="B152" s="6" t="s">
        <v>135</v>
      </c>
      <c r="C152" s="5" t="s">
        <v>8</v>
      </c>
      <c r="D152" s="6" t="s">
        <v>133</v>
      </c>
      <c r="E152" s="5" t="s">
        <v>222</v>
      </c>
      <c r="F152" s="5" t="s">
        <v>255</v>
      </c>
      <c r="G152" s="5">
        <v>2026</v>
      </c>
      <c r="I152" s="6">
        <v>403974</v>
      </c>
    </row>
    <row r="153" spans="1:9" x14ac:dyDescent="0.35">
      <c r="A153" s="5" t="s">
        <v>134</v>
      </c>
      <c r="B153" s="6" t="s">
        <v>135</v>
      </c>
      <c r="C153" s="5" t="s">
        <v>8</v>
      </c>
      <c r="D153" s="6" t="s">
        <v>133</v>
      </c>
      <c r="E153" s="5" t="s">
        <v>222</v>
      </c>
      <c r="F153" s="5" t="s">
        <v>255</v>
      </c>
      <c r="G153" s="5">
        <v>2027</v>
      </c>
      <c r="I153" s="6">
        <v>403974</v>
      </c>
    </row>
    <row r="154" spans="1:9" x14ac:dyDescent="0.35">
      <c r="A154" s="5" t="s">
        <v>134</v>
      </c>
      <c r="B154" s="6" t="s">
        <v>135</v>
      </c>
      <c r="C154" s="5" t="s">
        <v>8</v>
      </c>
      <c r="D154" s="6" t="s">
        <v>133</v>
      </c>
      <c r="E154" s="5" t="s">
        <v>222</v>
      </c>
      <c r="F154" s="5" t="s">
        <v>255</v>
      </c>
      <c r="G154" s="5">
        <v>2028</v>
      </c>
      <c r="I154" s="6">
        <v>403974</v>
      </c>
    </row>
    <row r="155" spans="1:9" x14ac:dyDescent="0.35">
      <c r="A155" s="5" t="s">
        <v>134</v>
      </c>
      <c r="B155" s="6" t="s">
        <v>135</v>
      </c>
      <c r="C155" s="5" t="s">
        <v>8</v>
      </c>
      <c r="D155" s="6" t="s">
        <v>133</v>
      </c>
      <c r="E155" s="5" t="s">
        <v>222</v>
      </c>
      <c r="F155" s="5" t="s">
        <v>255</v>
      </c>
      <c r="G155" s="5">
        <v>2029</v>
      </c>
      <c r="H155" s="5" t="s">
        <v>255</v>
      </c>
      <c r="I155" s="6">
        <v>403974</v>
      </c>
    </row>
    <row r="156" spans="1:9" x14ac:dyDescent="0.35">
      <c r="A156" s="5" t="s">
        <v>134</v>
      </c>
      <c r="B156" s="6" t="s">
        <v>135</v>
      </c>
      <c r="C156" s="5" t="s">
        <v>8</v>
      </c>
      <c r="D156" s="6" t="s">
        <v>133</v>
      </c>
      <c r="E156" s="5" t="s">
        <v>222</v>
      </c>
      <c r="F156" s="5" t="s">
        <v>255</v>
      </c>
      <c r="G156" s="5">
        <v>2030</v>
      </c>
      <c r="H156" s="5" t="s">
        <v>255</v>
      </c>
      <c r="I156" s="6">
        <v>403974</v>
      </c>
    </row>
    <row r="157" spans="1:9" x14ac:dyDescent="0.35">
      <c r="A157" s="5" t="s">
        <v>134</v>
      </c>
      <c r="B157" s="6" t="s">
        <v>135</v>
      </c>
      <c r="C157" s="5" t="s">
        <v>8</v>
      </c>
      <c r="D157" s="6" t="s">
        <v>133</v>
      </c>
      <c r="E157" s="5" t="s">
        <v>222</v>
      </c>
      <c r="F157" s="5" t="s">
        <v>255</v>
      </c>
      <c r="G157" s="5">
        <v>2031</v>
      </c>
      <c r="H157" s="5" t="s">
        <v>255</v>
      </c>
      <c r="I157" s="6">
        <v>403974</v>
      </c>
    </row>
    <row r="158" spans="1:9" x14ac:dyDescent="0.35">
      <c r="A158" s="5" t="s">
        <v>164</v>
      </c>
      <c r="B158" s="6" t="s">
        <v>165</v>
      </c>
      <c r="C158" s="5" t="s">
        <v>8</v>
      </c>
      <c r="D158" s="6" t="s">
        <v>241</v>
      </c>
      <c r="E158" s="5" t="s">
        <v>210</v>
      </c>
      <c r="F158" s="5" t="s">
        <v>263</v>
      </c>
      <c r="G158" s="5">
        <v>2026</v>
      </c>
      <c r="H158" s="5" t="s">
        <v>256</v>
      </c>
      <c r="I158" s="6">
        <v>47301</v>
      </c>
    </row>
    <row r="159" spans="1:9" x14ac:dyDescent="0.35">
      <c r="A159" s="5" t="s">
        <v>164</v>
      </c>
      <c r="B159" s="6" t="s">
        <v>165</v>
      </c>
      <c r="C159" s="5" t="s">
        <v>8</v>
      </c>
      <c r="D159" s="6" t="s">
        <v>241</v>
      </c>
      <c r="E159" s="5" t="s">
        <v>210</v>
      </c>
      <c r="F159" s="5" t="s">
        <v>263</v>
      </c>
      <c r="G159" s="5">
        <v>2027</v>
      </c>
      <c r="H159" s="5" t="s">
        <v>256</v>
      </c>
      <c r="I159" s="6">
        <v>47301</v>
      </c>
    </row>
    <row r="160" spans="1:9" x14ac:dyDescent="0.35">
      <c r="A160" s="5" t="s">
        <v>164</v>
      </c>
      <c r="B160" s="6" t="s">
        <v>165</v>
      </c>
      <c r="C160" s="5" t="s">
        <v>8</v>
      </c>
      <c r="D160" s="6" t="s">
        <v>241</v>
      </c>
      <c r="E160" s="5" t="s">
        <v>210</v>
      </c>
      <c r="F160" s="5" t="s">
        <v>263</v>
      </c>
      <c r="G160" s="5">
        <v>2028</v>
      </c>
      <c r="H160" s="5" t="s">
        <v>256</v>
      </c>
      <c r="I160" s="6">
        <v>47301</v>
      </c>
    </row>
    <row r="161" spans="1:9" x14ac:dyDescent="0.35">
      <c r="A161" s="5" t="s">
        <v>164</v>
      </c>
      <c r="B161" s="6" t="s">
        <v>165</v>
      </c>
      <c r="C161" s="5" t="s">
        <v>8</v>
      </c>
      <c r="D161" s="6" t="s">
        <v>241</v>
      </c>
      <c r="E161" s="5" t="s">
        <v>210</v>
      </c>
      <c r="F161" s="5" t="s">
        <v>263</v>
      </c>
      <c r="G161" s="5">
        <v>2029</v>
      </c>
      <c r="H161" s="5" t="s">
        <v>256</v>
      </c>
      <c r="I161" s="6">
        <v>47301</v>
      </c>
    </row>
    <row r="162" spans="1:9" x14ac:dyDescent="0.35">
      <c r="A162" s="5" t="s">
        <v>164</v>
      </c>
      <c r="B162" s="6" t="s">
        <v>165</v>
      </c>
      <c r="C162" s="5" t="s">
        <v>8</v>
      </c>
      <c r="D162" s="6" t="s">
        <v>241</v>
      </c>
      <c r="E162" s="5" t="s">
        <v>210</v>
      </c>
      <c r="F162" s="5" t="s">
        <v>263</v>
      </c>
      <c r="G162" s="5">
        <v>2030</v>
      </c>
      <c r="H162" s="5" t="s">
        <v>256</v>
      </c>
      <c r="I162" s="6">
        <v>47301</v>
      </c>
    </row>
    <row r="163" spans="1:9" x14ac:dyDescent="0.35">
      <c r="A163" s="5" t="s">
        <v>164</v>
      </c>
      <c r="B163" s="6" t="s">
        <v>165</v>
      </c>
      <c r="C163" s="5" t="s">
        <v>8</v>
      </c>
      <c r="D163" s="6" t="s">
        <v>241</v>
      </c>
      <c r="E163" s="5" t="s">
        <v>210</v>
      </c>
      <c r="F163" s="5" t="s">
        <v>263</v>
      </c>
      <c r="G163" s="5">
        <v>2031</v>
      </c>
      <c r="H163" s="5" t="s">
        <v>256</v>
      </c>
      <c r="I163" s="6">
        <v>47301</v>
      </c>
    </row>
    <row r="164" spans="1:9" x14ac:dyDescent="0.35">
      <c r="A164" s="5" t="s">
        <v>170</v>
      </c>
      <c r="B164" s="6" t="s">
        <v>171</v>
      </c>
      <c r="C164" s="5" t="s">
        <v>8</v>
      </c>
      <c r="D164" s="6" t="s">
        <v>243</v>
      </c>
      <c r="E164" s="5" t="s">
        <v>244</v>
      </c>
      <c r="F164" s="5" t="s">
        <v>255</v>
      </c>
      <c r="G164" s="5">
        <v>2026</v>
      </c>
      <c r="H164" s="5" t="s">
        <v>256</v>
      </c>
      <c r="I164" s="6">
        <v>279319</v>
      </c>
    </row>
    <row r="165" spans="1:9" x14ac:dyDescent="0.35">
      <c r="A165" s="5" t="s">
        <v>170</v>
      </c>
      <c r="B165" s="6" t="s">
        <v>171</v>
      </c>
      <c r="C165" s="5" t="s">
        <v>8</v>
      </c>
      <c r="D165" s="6" t="s">
        <v>243</v>
      </c>
      <c r="E165" s="5" t="s">
        <v>244</v>
      </c>
      <c r="F165" s="5" t="s">
        <v>255</v>
      </c>
      <c r="G165" s="5">
        <v>2027</v>
      </c>
      <c r="I165" s="6">
        <v>279319</v>
      </c>
    </row>
    <row r="166" spans="1:9" x14ac:dyDescent="0.35">
      <c r="A166" s="5" t="s">
        <v>170</v>
      </c>
      <c r="B166" s="6" t="s">
        <v>171</v>
      </c>
      <c r="C166" s="5" t="s">
        <v>8</v>
      </c>
      <c r="D166" s="6" t="s">
        <v>243</v>
      </c>
      <c r="E166" s="5" t="s">
        <v>244</v>
      </c>
      <c r="F166" s="5" t="s">
        <v>255</v>
      </c>
      <c r="G166" s="5">
        <v>2028</v>
      </c>
      <c r="H166" s="5" t="s">
        <v>256</v>
      </c>
      <c r="I166" s="6">
        <v>279319</v>
      </c>
    </row>
    <row r="167" spans="1:9" x14ac:dyDescent="0.35">
      <c r="A167" s="5" t="s">
        <v>170</v>
      </c>
      <c r="B167" s="6" t="s">
        <v>171</v>
      </c>
      <c r="C167" s="5" t="s">
        <v>8</v>
      </c>
      <c r="D167" s="6" t="s">
        <v>243</v>
      </c>
      <c r="E167" s="5" t="s">
        <v>244</v>
      </c>
      <c r="F167" s="5" t="s">
        <v>255</v>
      </c>
      <c r="G167" s="5">
        <v>2029</v>
      </c>
      <c r="H167" s="5" t="s">
        <v>256</v>
      </c>
      <c r="I167" s="6">
        <v>279319</v>
      </c>
    </row>
    <row r="168" spans="1:9" x14ac:dyDescent="0.35">
      <c r="A168" s="5" t="s">
        <v>170</v>
      </c>
      <c r="B168" s="6" t="s">
        <v>171</v>
      </c>
      <c r="C168" s="5" t="s">
        <v>8</v>
      </c>
      <c r="D168" s="6" t="s">
        <v>243</v>
      </c>
      <c r="E168" s="5" t="s">
        <v>244</v>
      </c>
      <c r="F168" s="5" t="s">
        <v>255</v>
      </c>
      <c r="G168" s="5">
        <v>2030</v>
      </c>
      <c r="H168" s="5" t="s">
        <v>256</v>
      </c>
      <c r="I168" s="6">
        <v>279319</v>
      </c>
    </row>
    <row r="169" spans="1:9" x14ac:dyDescent="0.35">
      <c r="A169" s="5" t="s">
        <v>170</v>
      </c>
      <c r="B169" s="6" t="s">
        <v>171</v>
      </c>
      <c r="C169" s="5" t="s">
        <v>8</v>
      </c>
      <c r="D169" s="6" t="s">
        <v>243</v>
      </c>
      <c r="E169" s="5" t="s">
        <v>244</v>
      </c>
      <c r="F169" s="5" t="s">
        <v>255</v>
      </c>
      <c r="G169" s="5">
        <v>2031</v>
      </c>
      <c r="H169" s="5" t="s">
        <v>256</v>
      </c>
      <c r="I169" s="6">
        <v>279319</v>
      </c>
    </row>
    <row r="170" spans="1:9" x14ac:dyDescent="0.35">
      <c r="A170" s="5" t="s">
        <v>21</v>
      </c>
      <c r="B170" s="6" t="s">
        <v>3</v>
      </c>
      <c r="C170" s="5" t="s">
        <v>8</v>
      </c>
      <c r="D170" s="6" t="s">
        <v>199</v>
      </c>
      <c r="E170" s="5" t="s">
        <v>200</v>
      </c>
      <c r="F170" s="5" t="s">
        <v>255</v>
      </c>
      <c r="G170" s="5">
        <v>2026</v>
      </c>
      <c r="H170" s="5" t="s">
        <v>256</v>
      </c>
      <c r="I170" s="6">
        <v>239580</v>
      </c>
    </row>
    <row r="171" spans="1:9" x14ac:dyDescent="0.35">
      <c r="A171" s="5" t="s">
        <v>21</v>
      </c>
      <c r="B171" s="6" t="s">
        <v>3</v>
      </c>
      <c r="C171" s="5" t="s">
        <v>8</v>
      </c>
      <c r="D171" s="6" t="s">
        <v>199</v>
      </c>
      <c r="E171" s="5" t="s">
        <v>200</v>
      </c>
      <c r="F171" s="5" t="s">
        <v>255</v>
      </c>
      <c r="G171" s="5">
        <v>2027</v>
      </c>
      <c r="I171" s="6">
        <v>239580</v>
      </c>
    </row>
    <row r="172" spans="1:9" x14ac:dyDescent="0.35">
      <c r="A172" s="5" t="s">
        <v>21</v>
      </c>
      <c r="B172" s="6" t="s">
        <v>3</v>
      </c>
      <c r="C172" s="5" t="s">
        <v>8</v>
      </c>
      <c r="D172" s="6" t="s">
        <v>199</v>
      </c>
      <c r="E172" s="5" t="s">
        <v>200</v>
      </c>
      <c r="F172" s="5" t="s">
        <v>255</v>
      </c>
      <c r="G172" s="5">
        <v>2028</v>
      </c>
      <c r="H172" s="5" t="s">
        <v>256</v>
      </c>
      <c r="I172" s="6">
        <v>239580</v>
      </c>
    </row>
    <row r="173" spans="1:9" x14ac:dyDescent="0.35">
      <c r="A173" s="5" t="s">
        <v>21</v>
      </c>
      <c r="B173" s="6" t="s">
        <v>3</v>
      </c>
      <c r="C173" s="5" t="s">
        <v>8</v>
      </c>
      <c r="D173" s="6" t="s">
        <v>199</v>
      </c>
      <c r="E173" s="5" t="s">
        <v>200</v>
      </c>
      <c r="F173" s="5" t="s">
        <v>255</v>
      </c>
      <c r="G173" s="5">
        <v>2029</v>
      </c>
      <c r="H173" s="5" t="s">
        <v>256</v>
      </c>
      <c r="I173" s="6">
        <v>239580</v>
      </c>
    </row>
    <row r="174" spans="1:9" x14ac:dyDescent="0.35">
      <c r="A174" s="5" t="s">
        <v>21</v>
      </c>
      <c r="B174" s="6" t="s">
        <v>3</v>
      </c>
      <c r="C174" s="5" t="s">
        <v>8</v>
      </c>
      <c r="D174" s="6" t="s">
        <v>199</v>
      </c>
      <c r="E174" s="5" t="s">
        <v>200</v>
      </c>
      <c r="F174" s="5" t="s">
        <v>255</v>
      </c>
      <c r="G174" s="5">
        <v>2030</v>
      </c>
      <c r="H174" s="5" t="s">
        <v>256</v>
      </c>
      <c r="I174" s="6">
        <v>239580</v>
      </c>
    </row>
    <row r="175" spans="1:9" x14ac:dyDescent="0.35">
      <c r="A175" s="5" t="s">
        <v>21</v>
      </c>
      <c r="B175" s="6" t="s">
        <v>3</v>
      </c>
      <c r="C175" s="5" t="s">
        <v>8</v>
      </c>
      <c r="D175" s="6" t="s">
        <v>199</v>
      </c>
      <c r="E175" s="5" t="s">
        <v>200</v>
      </c>
      <c r="F175" s="5" t="s">
        <v>255</v>
      </c>
      <c r="G175" s="5">
        <v>2031</v>
      </c>
      <c r="H175" s="5" t="s">
        <v>256</v>
      </c>
      <c r="I175" s="6">
        <v>239580</v>
      </c>
    </row>
    <row r="176" spans="1:9" x14ac:dyDescent="0.35">
      <c r="A176" s="5" t="s">
        <v>168</v>
      </c>
      <c r="B176" s="6" t="s">
        <v>169</v>
      </c>
      <c r="C176" s="5" t="s">
        <v>8</v>
      </c>
      <c r="D176" s="6" t="s">
        <v>208</v>
      </c>
      <c r="E176" s="5" t="s">
        <v>207</v>
      </c>
      <c r="F176" s="5" t="s">
        <v>263</v>
      </c>
      <c r="G176" s="5">
        <v>2026</v>
      </c>
      <c r="H176" s="5" t="s">
        <v>256</v>
      </c>
      <c r="I176" s="6">
        <v>817698</v>
      </c>
    </row>
    <row r="177" spans="1:9" x14ac:dyDescent="0.35">
      <c r="A177" s="5" t="s">
        <v>168</v>
      </c>
      <c r="B177" s="6" t="s">
        <v>169</v>
      </c>
      <c r="C177" s="5" t="s">
        <v>8</v>
      </c>
      <c r="D177" s="6" t="s">
        <v>208</v>
      </c>
      <c r="E177" s="5" t="s">
        <v>207</v>
      </c>
      <c r="F177" s="5" t="s">
        <v>263</v>
      </c>
      <c r="G177" s="5">
        <v>2027</v>
      </c>
      <c r="H177" s="5" t="s">
        <v>256</v>
      </c>
      <c r="I177" s="6">
        <v>817698</v>
      </c>
    </row>
    <row r="178" spans="1:9" x14ac:dyDescent="0.35">
      <c r="A178" s="5" t="s">
        <v>168</v>
      </c>
      <c r="B178" s="6" t="s">
        <v>169</v>
      </c>
      <c r="C178" s="5" t="s">
        <v>8</v>
      </c>
      <c r="D178" s="6" t="s">
        <v>208</v>
      </c>
      <c r="E178" s="5" t="s">
        <v>207</v>
      </c>
      <c r="F178" s="5" t="s">
        <v>263</v>
      </c>
      <c r="G178" s="5">
        <v>2028</v>
      </c>
      <c r="H178" s="5" t="s">
        <v>256</v>
      </c>
      <c r="I178" s="6">
        <v>817698</v>
      </c>
    </row>
    <row r="179" spans="1:9" x14ac:dyDescent="0.35">
      <c r="A179" s="5" t="s">
        <v>168</v>
      </c>
      <c r="B179" s="6" t="s">
        <v>169</v>
      </c>
      <c r="C179" s="5" t="s">
        <v>8</v>
      </c>
      <c r="D179" s="6" t="s">
        <v>208</v>
      </c>
      <c r="E179" s="5" t="s">
        <v>207</v>
      </c>
      <c r="F179" s="5" t="s">
        <v>263</v>
      </c>
      <c r="G179" s="5">
        <v>2029</v>
      </c>
      <c r="H179" s="5" t="s">
        <v>256</v>
      </c>
      <c r="I179" s="6">
        <v>817698</v>
      </c>
    </row>
    <row r="180" spans="1:9" x14ac:dyDescent="0.35">
      <c r="A180" s="5" t="s">
        <v>168</v>
      </c>
      <c r="B180" s="6" t="s">
        <v>169</v>
      </c>
      <c r="C180" s="5" t="s">
        <v>8</v>
      </c>
      <c r="D180" s="6" t="s">
        <v>208</v>
      </c>
      <c r="E180" s="5" t="s">
        <v>207</v>
      </c>
      <c r="F180" s="5" t="s">
        <v>263</v>
      </c>
      <c r="G180" s="5">
        <v>2030</v>
      </c>
      <c r="H180" s="5" t="s">
        <v>256</v>
      </c>
      <c r="I180" s="6">
        <v>817698</v>
      </c>
    </row>
    <row r="181" spans="1:9" x14ac:dyDescent="0.35">
      <c r="A181" s="5" t="s">
        <v>168</v>
      </c>
      <c r="B181" s="6" t="s">
        <v>169</v>
      </c>
      <c r="C181" s="5" t="s">
        <v>8</v>
      </c>
      <c r="D181" s="6" t="s">
        <v>208</v>
      </c>
      <c r="E181" s="5" t="s">
        <v>207</v>
      </c>
      <c r="F181" s="5" t="s">
        <v>263</v>
      </c>
      <c r="G181" s="5">
        <v>2031</v>
      </c>
      <c r="H181" s="5" t="s">
        <v>256</v>
      </c>
      <c r="I181" s="6">
        <v>817698</v>
      </c>
    </row>
    <row r="182" spans="1:9" x14ac:dyDescent="0.35">
      <c r="A182" s="5" t="s">
        <v>9</v>
      </c>
      <c r="B182" s="6" t="s">
        <v>10</v>
      </c>
      <c r="C182" s="5" t="s">
        <v>8</v>
      </c>
      <c r="D182" s="6" t="s">
        <v>192</v>
      </c>
      <c r="E182" s="5" t="s">
        <v>191</v>
      </c>
      <c r="F182" s="5" t="s">
        <v>255</v>
      </c>
      <c r="G182" s="5">
        <v>2026</v>
      </c>
      <c r="H182" s="5" t="s">
        <v>255</v>
      </c>
      <c r="I182" s="6">
        <v>285295</v>
      </c>
    </row>
    <row r="183" spans="1:9" x14ac:dyDescent="0.35">
      <c r="A183" s="5" t="s">
        <v>9</v>
      </c>
      <c r="B183" s="6" t="s">
        <v>10</v>
      </c>
      <c r="C183" s="5" t="s">
        <v>8</v>
      </c>
      <c r="D183" s="6" t="s">
        <v>192</v>
      </c>
      <c r="E183" s="5" t="s">
        <v>191</v>
      </c>
      <c r="F183" s="5" t="s">
        <v>255</v>
      </c>
      <c r="G183" s="5">
        <v>2027</v>
      </c>
      <c r="I183" s="6">
        <v>285295</v>
      </c>
    </row>
    <row r="184" spans="1:9" x14ac:dyDescent="0.35">
      <c r="A184" s="5" t="s">
        <v>9</v>
      </c>
      <c r="B184" s="6" t="s">
        <v>10</v>
      </c>
      <c r="C184" s="5" t="s">
        <v>8</v>
      </c>
      <c r="D184" s="6" t="s">
        <v>192</v>
      </c>
      <c r="E184" s="5" t="s">
        <v>191</v>
      </c>
      <c r="F184" s="5" t="s">
        <v>255</v>
      </c>
      <c r="G184" s="5">
        <v>2028</v>
      </c>
      <c r="H184" s="5" t="s">
        <v>255</v>
      </c>
      <c r="I184" s="6">
        <v>285295</v>
      </c>
    </row>
    <row r="185" spans="1:9" x14ac:dyDescent="0.35">
      <c r="A185" s="5" t="s">
        <v>9</v>
      </c>
      <c r="B185" s="6" t="s">
        <v>10</v>
      </c>
      <c r="C185" s="5" t="s">
        <v>8</v>
      </c>
      <c r="D185" s="6" t="s">
        <v>192</v>
      </c>
      <c r="E185" s="5" t="s">
        <v>191</v>
      </c>
      <c r="F185" s="5" t="s">
        <v>255</v>
      </c>
      <c r="G185" s="5">
        <v>2029</v>
      </c>
      <c r="H185" s="5" t="s">
        <v>255</v>
      </c>
      <c r="I185" s="6">
        <v>285295</v>
      </c>
    </row>
    <row r="186" spans="1:9" x14ac:dyDescent="0.35">
      <c r="A186" s="5" t="s">
        <v>9</v>
      </c>
      <c r="B186" s="6" t="s">
        <v>10</v>
      </c>
      <c r="C186" s="5" t="s">
        <v>8</v>
      </c>
      <c r="D186" s="6" t="s">
        <v>192</v>
      </c>
      <c r="E186" s="5" t="s">
        <v>191</v>
      </c>
      <c r="F186" s="5" t="s">
        <v>255</v>
      </c>
      <c r="G186" s="5">
        <v>2030</v>
      </c>
      <c r="H186" s="5" t="s">
        <v>255</v>
      </c>
      <c r="I186" s="6">
        <v>285295</v>
      </c>
    </row>
    <row r="187" spans="1:9" x14ac:dyDescent="0.35">
      <c r="A187" s="5" t="s">
        <v>9</v>
      </c>
      <c r="B187" s="6" t="s">
        <v>10</v>
      </c>
      <c r="C187" s="5" t="s">
        <v>8</v>
      </c>
      <c r="D187" s="6" t="s">
        <v>192</v>
      </c>
      <c r="E187" s="5" t="s">
        <v>191</v>
      </c>
      <c r="F187" s="5" t="s">
        <v>255</v>
      </c>
      <c r="G187" s="5">
        <v>2031</v>
      </c>
      <c r="H187" s="5" t="s">
        <v>255</v>
      </c>
      <c r="I187" s="6">
        <v>285295</v>
      </c>
    </row>
    <row r="188" spans="1:9" x14ac:dyDescent="0.35">
      <c r="A188" s="5" t="s">
        <v>138</v>
      </c>
      <c r="B188" s="6" t="s">
        <v>139</v>
      </c>
      <c r="C188" s="5" t="s">
        <v>8</v>
      </c>
      <c r="D188" s="6" t="s">
        <v>236</v>
      </c>
      <c r="E188" s="5" t="s">
        <v>226</v>
      </c>
      <c r="F188" s="5" t="s">
        <v>255</v>
      </c>
      <c r="G188" s="5">
        <v>2026</v>
      </c>
      <c r="H188" s="5" t="s">
        <v>255</v>
      </c>
      <c r="I188" s="6">
        <v>283683</v>
      </c>
    </row>
    <row r="189" spans="1:9" x14ac:dyDescent="0.35">
      <c r="A189" s="5" t="s">
        <v>138</v>
      </c>
      <c r="B189" s="6" t="s">
        <v>139</v>
      </c>
      <c r="C189" s="5" t="s">
        <v>8</v>
      </c>
      <c r="D189" s="6" t="s">
        <v>236</v>
      </c>
      <c r="E189" s="5" t="s">
        <v>226</v>
      </c>
      <c r="F189" s="5" t="s">
        <v>255</v>
      </c>
      <c r="G189" s="5">
        <v>2027</v>
      </c>
      <c r="I189" s="6">
        <v>283683</v>
      </c>
    </row>
    <row r="190" spans="1:9" x14ac:dyDescent="0.35">
      <c r="A190" s="5" t="s">
        <v>138</v>
      </c>
      <c r="B190" s="6" t="s">
        <v>139</v>
      </c>
      <c r="C190" s="5" t="s">
        <v>8</v>
      </c>
      <c r="D190" s="6" t="s">
        <v>236</v>
      </c>
      <c r="E190" s="5" t="s">
        <v>226</v>
      </c>
      <c r="F190" s="5" t="s">
        <v>255</v>
      </c>
      <c r="G190" s="5">
        <v>2028</v>
      </c>
      <c r="H190" s="5" t="s">
        <v>255</v>
      </c>
      <c r="I190" s="6">
        <v>283683</v>
      </c>
    </row>
    <row r="191" spans="1:9" x14ac:dyDescent="0.35">
      <c r="A191" s="5" t="s">
        <v>138</v>
      </c>
      <c r="B191" s="6" t="s">
        <v>139</v>
      </c>
      <c r="C191" s="5" t="s">
        <v>8</v>
      </c>
      <c r="D191" s="6" t="s">
        <v>236</v>
      </c>
      <c r="E191" s="5" t="s">
        <v>226</v>
      </c>
      <c r="F191" s="5" t="s">
        <v>255</v>
      </c>
      <c r="G191" s="5">
        <v>2029</v>
      </c>
      <c r="H191" s="5" t="s">
        <v>255</v>
      </c>
      <c r="I191" s="6">
        <v>283683</v>
      </c>
    </row>
    <row r="192" spans="1:9" x14ac:dyDescent="0.35">
      <c r="A192" s="5" t="s">
        <v>138</v>
      </c>
      <c r="B192" s="6" t="s">
        <v>139</v>
      </c>
      <c r="C192" s="5" t="s">
        <v>8</v>
      </c>
      <c r="D192" s="6" t="s">
        <v>236</v>
      </c>
      <c r="E192" s="5" t="s">
        <v>226</v>
      </c>
      <c r="F192" s="5" t="s">
        <v>255</v>
      </c>
      <c r="G192" s="5">
        <v>2030</v>
      </c>
      <c r="H192" s="5" t="s">
        <v>255</v>
      </c>
      <c r="I192" s="6">
        <v>283683</v>
      </c>
    </row>
    <row r="193" spans="1:9" x14ac:dyDescent="0.35">
      <c r="A193" s="5" t="s">
        <v>138</v>
      </c>
      <c r="B193" s="6" t="s">
        <v>139</v>
      </c>
      <c r="C193" s="5" t="s">
        <v>8</v>
      </c>
      <c r="D193" s="6" t="s">
        <v>236</v>
      </c>
      <c r="E193" s="5" t="s">
        <v>226</v>
      </c>
      <c r="F193" s="5" t="s">
        <v>255</v>
      </c>
      <c r="G193" s="5">
        <v>2031</v>
      </c>
      <c r="H193" s="5" t="s">
        <v>255</v>
      </c>
      <c r="I193" s="6">
        <v>283683</v>
      </c>
    </row>
    <row r="194" spans="1:9" x14ac:dyDescent="0.35">
      <c r="A194" s="5" t="s">
        <v>6</v>
      </c>
      <c r="B194" s="6" t="s">
        <v>7</v>
      </c>
      <c r="C194" s="5" t="s">
        <v>8</v>
      </c>
      <c r="D194" s="6" t="s">
        <v>190</v>
      </c>
      <c r="E194" s="5" t="s">
        <v>191</v>
      </c>
      <c r="F194" s="5" t="s">
        <v>255</v>
      </c>
      <c r="G194" s="5">
        <v>2026</v>
      </c>
      <c r="H194" s="5" t="s">
        <v>255</v>
      </c>
      <c r="I194" s="6">
        <v>76335</v>
      </c>
    </row>
    <row r="195" spans="1:9" x14ac:dyDescent="0.35">
      <c r="A195" s="5" t="s">
        <v>6</v>
      </c>
      <c r="B195" s="6" t="s">
        <v>7</v>
      </c>
      <c r="C195" s="5" t="s">
        <v>8</v>
      </c>
      <c r="D195" s="6" t="s">
        <v>190</v>
      </c>
      <c r="E195" s="5" t="s">
        <v>191</v>
      </c>
      <c r="F195" s="5" t="s">
        <v>255</v>
      </c>
      <c r="G195" s="5">
        <v>2027</v>
      </c>
      <c r="I195" s="6">
        <v>76335</v>
      </c>
    </row>
    <row r="196" spans="1:9" x14ac:dyDescent="0.35">
      <c r="A196" s="5" t="s">
        <v>6</v>
      </c>
      <c r="B196" s="6" t="s">
        <v>7</v>
      </c>
      <c r="C196" s="5" t="s">
        <v>8</v>
      </c>
      <c r="D196" s="6" t="s">
        <v>190</v>
      </c>
      <c r="E196" s="5" t="s">
        <v>191</v>
      </c>
      <c r="F196" s="5" t="s">
        <v>255</v>
      </c>
      <c r="G196" s="5">
        <v>2028</v>
      </c>
      <c r="H196" s="5" t="s">
        <v>255</v>
      </c>
      <c r="I196" s="6">
        <v>76335</v>
      </c>
    </row>
    <row r="197" spans="1:9" x14ac:dyDescent="0.35">
      <c r="A197" s="5" t="s">
        <v>6</v>
      </c>
      <c r="B197" s="6" t="s">
        <v>7</v>
      </c>
      <c r="C197" s="5" t="s">
        <v>8</v>
      </c>
      <c r="D197" s="6" t="s">
        <v>190</v>
      </c>
      <c r="E197" s="5" t="s">
        <v>191</v>
      </c>
      <c r="F197" s="5" t="s">
        <v>255</v>
      </c>
      <c r="G197" s="5">
        <v>2029</v>
      </c>
      <c r="H197" s="5" t="s">
        <v>255</v>
      </c>
      <c r="I197" s="6">
        <v>76335</v>
      </c>
    </row>
    <row r="198" spans="1:9" x14ac:dyDescent="0.35">
      <c r="A198" s="5" t="s">
        <v>6</v>
      </c>
      <c r="B198" s="6" t="s">
        <v>7</v>
      </c>
      <c r="C198" s="5" t="s">
        <v>8</v>
      </c>
      <c r="D198" s="6" t="s">
        <v>190</v>
      </c>
      <c r="E198" s="5" t="s">
        <v>191</v>
      </c>
      <c r="F198" s="5" t="s">
        <v>255</v>
      </c>
      <c r="G198" s="5">
        <v>2030</v>
      </c>
      <c r="H198" s="5" t="s">
        <v>255</v>
      </c>
      <c r="I198" s="6">
        <v>76335</v>
      </c>
    </row>
    <row r="199" spans="1:9" x14ac:dyDescent="0.35">
      <c r="A199" s="5" t="s">
        <v>6</v>
      </c>
      <c r="B199" s="6" t="s">
        <v>7</v>
      </c>
      <c r="C199" s="5" t="s">
        <v>8</v>
      </c>
      <c r="D199" s="6" t="s">
        <v>190</v>
      </c>
      <c r="E199" s="5" t="s">
        <v>191</v>
      </c>
      <c r="F199" s="5" t="s">
        <v>255</v>
      </c>
      <c r="G199" s="5">
        <v>2031</v>
      </c>
      <c r="H199" s="5" t="s">
        <v>255</v>
      </c>
      <c r="I199" s="6">
        <v>76335</v>
      </c>
    </row>
    <row r="200" spans="1:9" x14ac:dyDescent="0.35">
      <c r="A200" s="5" t="s">
        <v>158</v>
      </c>
      <c r="B200" s="6" t="s">
        <v>159</v>
      </c>
      <c r="C200" s="5" t="s">
        <v>8</v>
      </c>
      <c r="D200" s="6" t="s">
        <v>242</v>
      </c>
      <c r="E200" s="5" t="s">
        <v>191</v>
      </c>
      <c r="F200" s="5" t="s">
        <v>255</v>
      </c>
      <c r="G200" s="5">
        <v>2026</v>
      </c>
      <c r="H200" s="5" t="s">
        <v>255</v>
      </c>
      <c r="I200" s="6">
        <v>281846</v>
      </c>
    </row>
    <row r="201" spans="1:9" x14ac:dyDescent="0.35">
      <c r="A201" s="5" t="s">
        <v>158</v>
      </c>
      <c r="B201" s="6" t="s">
        <v>159</v>
      </c>
      <c r="C201" s="5" t="s">
        <v>8</v>
      </c>
      <c r="D201" s="6" t="s">
        <v>242</v>
      </c>
      <c r="E201" s="5" t="s">
        <v>191</v>
      </c>
      <c r="F201" s="5" t="s">
        <v>255</v>
      </c>
      <c r="G201" s="5">
        <v>2027</v>
      </c>
      <c r="I201" s="6">
        <v>281846</v>
      </c>
    </row>
    <row r="202" spans="1:9" x14ac:dyDescent="0.35">
      <c r="A202" s="5" t="s">
        <v>158</v>
      </c>
      <c r="B202" s="6" t="s">
        <v>159</v>
      </c>
      <c r="C202" s="5" t="s">
        <v>8</v>
      </c>
      <c r="D202" s="6" t="s">
        <v>242</v>
      </c>
      <c r="E202" s="5" t="s">
        <v>191</v>
      </c>
      <c r="F202" s="5" t="s">
        <v>255</v>
      </c>
      <c r="G202" s="5">
        <v>2028</v>
      </c>
      <c r="H202" s="5" t="s">
        <v>255</v>
      </c>
      <c r="I202" s="6">
        <v>281846</v>
      </c>
    </row>
    <row r="203" spans="1:9" x14ac:dyDescent="0.35">
      <c r="A203" s="5" t="s">
        <v>158</v>
      </c>
      <c r="B203" s="6" t="s">
        <v>159</v>
      </c>
      <c r="C203" s="5" t="s">
        <v>8</v>
      </c>
      <c r="D203" s="6" t="s">
        <v>242</v>
      </c>
      <c r="E203" s="5" t="s">
        <v>191</v>
      </c>
      <c r="F203" s="5" t="s">
        <v>255</v>
      </c>
      <c r="G203" s="5">
        <v>2029</v>
      </c>
      <c r="H203" s="5" t="s">
        <v>255</v>
      </c>
      <c r="I203" s="6">
        <v>281846</v>
      </c>
    </row>
    <row r="204" spans="1:9" x14ac:dyDescent="0.35">
      <c r="A204" s="5" t="s">
        <v>158</v>
      </c>
      <c r="B204" s="6" t="s">
        <v>159</v>
      </c>
      <c r="C204" s="5" t="s">
        <v>8</v>
      </c>
      <c r="D204" s="6" t="s">
        <v>242</v>
      </c>
      <c r="E204" s="5" t="s">
        <v>191</v>
      </c>
      <c r="F204" s="5" t="s">
        <v>255</v>
      </c>
      <c r="G204" s="5">
        <v>2030</v>
      </c>
      <c r="H204" s="5" t="s">
        <v>255</v>
      </c>
      <c r="I204" s="6">
        <v>281846</v>
      </c>
    </row>
    <row r="205" spans="1:9" x14ac:dyDescent="0.35">
      <c r="A205" s="5" t="s">
        <v>158</v>
      </c>
      <c r="B205" s="6" t="s">
        <v>159</v>
      </c>
      <c r="C205" s="5" t="s">
        <v>8</v>
      </c>
      <c r="D205" s="6" t="s">
        <v>242</v>
      </c>
      <c r="E205" s="5" t="s">
        <v>191</v>
      </c>
      <c r="F205" s="5" t="s">
        <v>255</v>
      </c>
      <c r="G205" s="5">
        <v>2031</v>
      </c>
      <c r="H205" s="5" t="s">
        <v>255</v>
      </c>
      <c r="I205" s="6">
        <v>281846</v>
      </c>
    </row>
    <row r="206" spans="1:9" x14ac:dyDescent="0.35">
      <c r="A206" s="5" t="s">
        <v>112</v>
      </c>
      <c r="B206" s="6" t="s">
        <v>113</v>
      </c>
      <c r="C206" s="5" t="s">
        <v>8</v>
      </c>
      <c r="D206" s="6" t="s">
        <v>232</v>
      </c>
      <c r="E206" s="5" t="s">
        <v>191</v>
      </c>
      <c r="F206" s="5" t="s">
        <v>255</v>
      </c>
      <c r="G206" s="5">
        <v>2026</v>
      </c>
      <c r="I206" s="6">
        <v>288249</v>
      </c>
    </row>
    <row r="207" spans="1:9" x14ac:dyDescent="0.35">
      <c r="A207" s="5" t="s">
        <v>112</v>
      </c>
      <c r="B207" s="6" t="s">
        <v>113</v>
      </c>
      <c r="C207" s="5" t="s">
        <v>8</v>
      </c>
      <c r="D207" s="6" t="s">
        <v>232</v>
      </c>
      <c r="E207" s="5" t="s">
        <v>191</v>
      </c>
      <c r="F207" s="5" t="s">
        <v>255</v>
      </c>
      <c r="G207" s="5">
        <v>2027</v>
      </c>
      <c r="I207" s="6">
        <v>288249</v>
      </c>
    </row>
    <row r="208" spans="1:9" x14ac:dyDescent="0.35">
      <c r="A208" s="5" t="s">
        <v>112</v>
      </c>
      <c r="B208" s="6" t="s">
        <v>113</v>
      </c>
      <c r="C208" s="5" t="s">
        <v>8</v>
      </c>
      <c r="D208" s="6" t="s">
        <v>232</v>
      </c>
      <c r="E208" s="5" t="s">
        <v>191</v>
      </c>
      <c r="F208" s="5" t="s">
        <v>255</v>
      </c>
      <c r="G208" s="5">
        <v>2028</v>
      </c>
      <c r="H208" s="5" t="s">
        <v>255</v>
      </c>
      <c r="I208" s="6">
        <v>288249</v>
      </c>
    </row>
    <row r="209" spans="1:9" x14ac:dyDescent="0.35">
      <c r="A209" s="5" t="s">
        <v>112</v>
      </c>
      <c r="B209" s="6" t="s">
        <v>113</v>
      </c>
      <c r="C209" s="5" t="s">
        <v>8</v>
      </c>
      <c r="D209" s="6" t="s">
        <v>232</v>
      </c>
      <c r="E209" s="5" t="s">
        <v>191</v>
      </c>
      <c r="F209" s="5" t="s">
        <v>255</v>
      </c>
      <c r="G209" s="5">
        <v>2029</v>
      </c>
      <c r="H209" s="5" t="s">
        <v>255</v>
      </c>
      <c r="I209" s="6">
        <v>288249</v>
      </c>
    </row>
    <row r="210" spans="1:9" x14ac:dyDescent="0.35">
      <c r="A210" s="5" t="s">
        <v>112</v>
      </c>
      <c r="B210" s="6" t="s">
        <v>113</v>
      </c>
      <c r="C210" s="5" t="s">
        <v>8</v>
      </c>
      <c r="D210" s="6" t="s">
        <v>232</v>
      </c>
      <c r="E210" s="5" t="s">
        <v>191</v>
      </c>
      <c r="F210" s="5" t="s">
        <v>255</v>
      </c>
      <c r="G210" s="5">
        <v>2030</v>
      </c>
      <c r="H210" s="5" t="s">
        <v>255</v>
      </c>
      <c r="I210" s="6">
        <v>288249</v>
      </c>
    </row>
    <row r="211" spans="1:9" x14ac:dyDescent="0.35">
      <c r="A211" s="5" t="s">
        <v>112</v>
      </c>
      <c r="B211" s="6" t="s">
        <v>113</v>
      </c>
      <c r="C211" s="5" t="s">
        <v>8</v>
      </c>
      <c r="D211" s="6" t="s">
        <v>232</v>
      </c>
      <c r="E211" s="5" t="s">
        <v>191</v>
      </c>
      <c r="F211" s="5" t="s">
        <v>255</v>
      </c>
      <c r="G211" s="5">
        <v>2031</v>
      </c>
      <c r="H211" s="5" t="s">
        <v>255</v>
      </c>
      <c r="I211" s="6">
        <v>288249</v>
      </c>
    </row>
    <row r="212" spans="1:9" x14ac:dyDescent="0.35">
      <c r="A212" s="5" t="s">
        <v>146</v>
      </c>
      <c r="B212" s="6" t="s">
        <v>147</v>
      </c>
      <c r="C212" s="5" t="s">
        <v>8</v>
      </c>
      <c r="D212" s="6" t="s">
        <v>240</v>
      </c>
      <c r="E212" s="5" t="s">
        <v>234</v>
      </c>
      <c r="F212" s="5" t="s">
        <v>255</v>
      </c>
      <c r="G212" s="5">
        <v>2026</v>
      </c>
      <c r="I212" s="6">
        <v>255698</v>
      </c>
    </row>
    <row r="213" spans="1:9" x14ac:dyDescent="0.35">
      <c r="A213" s="5" t="s">
        <v>146</v>
      </c>
      <c r="B213" s="6" t="s">
        <v>147</v>
      </c>
      <c r="C213" s="5" t="s">
        <v>8</v>
      </c>
      <c r="D213" s="6" t="s">
        <v>240</v>
      </c>
      <c r="E213" s="5" t="s">
        <v>234</v>
      </c>
      <c r="F213" s="5" t="s">
        <v>255</v>
      </c>
      <c r="G213" s="5">
        <v>2027</v>
      </c>
      <c r="I213" s="6">
        <v>255698</v>
      </c>
    </row>
    <row r="214" spans="1:9" x14ac:dyDescent="0.35">
      <c r="A214" s="5" t="s">
        <v>146</v>
      </c>
      <c r="B214" s="6" t="s">
        <v>147</v>
      </c>
      <c r="C214" s="5" t="s">
        <v>8</v>
      </c>
      <c r="D214" s="6" t="s">
        <v>240</v>
      </c>
      <c r="E214" s="5" t="s">
        <v>234</v>
      </c>
      <c r="F214" s="5" t="s">
        <v>255</v>
      </c>
      <c r="G214" s="5">
        <v>2028</v>
      </c>
      <c r="H214" s="5" t="s">
        <v>256</v>
      </c>
      <c r="I214" s="6">
        <v>255698</v>
      </c>
    </row>
    <row r="215" spans="1:9" x14ac:dyDescent="0.35">
      <c r="A215" s="5" t="s">
        <v>146</v>
      </c>
      <c r="B215" s="6" t="s">
        <v>147</v>
      </c>
      <c r="C215" s="5" t="s">
        <v>8</v>
      </c>
      <c r="D215" s="6" t="s">
        <v>240</v>
      </c>
      <c r="E215" s="5" t="s">
        <v>234</v>
      </c>
      <c r="F215" s="5" t="s">
        <v>255</v>
      </c>
      <c r="G215" s="5">
        <v>2029</v>
      </c>
      <c r="H215" s="5" t="s">
        <v>256</v>
      </c>
      <c r="I215" s="6">
        <v>255698</v>
      </c>
    </row>
    <row r="216" spans="1:9" x14ac:dyDescent="0.35">
      <c r="A216" s="5" t="s">
        <v>146</v>
      </c>
      <c r="B216" s="6" t="s">
        <v>147</v>
      </c>
      <c r="C216" s="5" t="s">
        <v>8</v>
      </c>
      <c r="D216" s="6" t="s">
        <v>240</v>
      </c>
      <c r="E216" s="5" t="s">
        <v>234</v>
      </c>
      <c r="F216" s="5" t="s">
        <v>255</v>
      </c>
      <c r="G216" s="5">
        <v>2030</v>
      </c>
      <c r="H216" s="5" t="s">
        <v>256</v>
      </c>
      <c r="I216" s="6">
        <v>255698</v>
      </c>
    </row>
    <row r="217" spans="1:9" x14ac:dyDescent="0.35">
      <c r="A217" s="5" t="s">
        <v>146</v>
      </c>
      <c r="B217" s="6" t="s">
        <v>147</v>
      </c>
      <c r="C217" s="5" t="s">
        <v>8</v>
      </c>
      <c r="D217" s="6" t="s">
        <v>240</v>
      </c>
      <c r="E217" s="5" t="s">
        <v>234</v>
      </c>
      <c r="F217" s="5" t="s">
        <v>255</v>
      </c>
      <c r="G217" s="5">
        <v>2031</v>
      </c>
      <c r="H217" s="5" t="s">
        <v>256</v>
      </c>
      <c r="I217" s="6">
        <v>255698</v>
      </c>
    </row>
    <row r="218" spans="1:9" x14ac:dyDescent="0.35">
      <c r="A218" s="5" t="s">
        <v>172</v>
      </c>
      <c r="B218" s="6" t="s">
        <v>173</v>
      </c>
      <c r="C218" s="5" t="s">
        <v>8</v>
      </c>
      <c r="D218" s="6" t="s">
        <v>173</v>
      </c>
      <c r="E218" s="5" t="s">
        <v>200</v>
      </c>
      <c r="F218" s="5" t="s">
        <v>263</v>
      </c>
      <c r="G218" s="5">
        <v>2026</v>
      </c>
      <c r="H218" s="5" t="s">
        <v>256</v>
      </c>
      <c r="I218" s="6">
        <v>234480</v>
      </c>
    </row>
    <row r="219" spans="1:9" x14ac:dyDescent="0.35">
      <c r="A219" s="5" t="s">
        <v>172</v>
      </c>
      <c r="B219" s="6" t="s">
        <v>173</v>
      </c>
      <c r="C219" s="5" t="s">
        <v>8</v>
      </c>
      <c r="D219" s="6" t="s">
        <v>173</v>
      </c>
      <c r="E219" s="5" t="s">
        <v>200</v>
      </c>
      <c r="F219" s="5" t="s">
        <v>263</v>
      </c>
      <c r="G219" s="5">
        <v>2027</v>
      </c>
      <c r="H219" s="5" t="s">
        <v>256</v>
      </c>
      <c r="I219" s="6">
        <v>234480</v>
      </c>
    </row>
    <row r="220" spans="1:9" x14ac:dyDescent="0.35">
      <c r="A220" s="5" t="s">
        <v>172</v>
      </c>
      <c r="B220" s="6" t="s">
        <v>173</v>
      </c>
      <c r="C220" s="5" t="s">
        <v>8</v>
      </c>
      <c r="D220" s="6" t="s">
        <v>173</v>
      </c>
      <c r="E220" s="5" t="s">
        <v>200</v>
      </c>
      <c r="F220" s="5" t="s">
        <v>263</v>
      </c>
      <c r="G220" s="5">
        <v>2028</v>
      </c>
      <c r="H220" s="5" t="s">
        <v>256</v>
      </c>
      <c r="I220" s="6">
        <v>234480</v>
      </c>
    </row>
    <row r="221" spans="1:9" x14ac:dyDescent="0.35">
      <c r="A221" s="5" t="s">
        <v>172</v>
      </c>
      <c r="B221" s="6" t="s">
        <v>173</v>
      </c>
      <c r="C221" s="5" t="s">
        <v>8</v>
      </c>
      <c r="D221" s="6" t="s">
        <v>173</v>
      </c>
      <c r="E221" s="5" t="s">
        <v>200</v>
      </c>
      <c r="F221" s="5" t="s">
        <v>263</v>
      </c>
      <c r="G221" s="5">
        <v>2029</v>
      </c>
      <c r="H221" s="5" t="s">
        <v>256</v>
      </c>
      <c r="I221" s="6">
        <v>234480</v>
      </c>
    </row>
    <row r="222" spans="1:9" x14ac:dyDescent="0.35">
      <c r="A222" s="5" t="s">
        <v>172</v>
      </c>
      <c r="B222" s="6" t="s">
        <v>173</v>
      </c>
      <c r="C222" s="5" t="s">
        <v>8</v>
      </c>
      <c r="D222" s="6" t="s">
        <v>173</v>
      </c>
      <c r="E222" s="5" t="s">
        <v>200</v>
      </c>
      <c r="F222" s="5" t="s">
        <v>263</v>
      </c>
      <c r="G222" s="5">
        <v>2030</v>
      </c>
      <c r="H222" s="5" t="s">
        <v>256</v>
      </c>
      <c r="I222" s="6">
        <v>234480</v>
      </c>
    </row>
    <row r="223" spans="1:9" x14ac:dyDescent="0.35">
      <c r="A223" s="5" t="s">
        <v>172</v>
      </c>
      <c r="B223" s="6" t="s">
        <v>173</v>
      </c>
      <c r="C223" s="5" t="s">
        <v>8</v>
      </c>
      <c r="D223" s="6" t="s">
        <v>173</v>
      </c>
      <c r="E223" s="5" t="s">
        <v>200</v>
      </c>
      <c r="F223" s="5" t="s">
        <v>263</v>
      </c>
      <c r="G223" s="5">
        <v>2031</v>
      </c>
      <c r="H223" s="5" t="s">
        <v>256</v>
      </c>
      <c r="I223" s="6">
        <v>234480</v>
      </c>
    </row>
    <row r="224" spans="1:9" x14ac:dyDescent="0.35">
      <c r="A224" s="5" t="s">
        <v>162</v>
      </c>
      <c r="B224" s="6" t="s">
        <v>163</v>
      </c>
      <c r="C224" s="5" t="s">
        <v>8</v>
      </c>
      <c r="D224" s="6" t="s">
        <v>245</v>
      </c>
      <c r="E224" s="5" t="s">
        <v>194</v>
      </c>
      <c r="F224" s="5" t="s">
        <v>263</v>
      </c>
      <c r="G224" s="5">
        <v>2026</v>
      </c>
      <c r="H224" s="5" t="s">
        <v>256</v>
      </c>
      <c r="I224" s="6">
        <v>156306</v>
      </c>
    </row>
    <row r="225" spans="1:9" x14ac:dyDescent="0.35">
      <c r="A225" s="5" t="s">
        <v>162</v>
      </c>
      <c r="B225" s="6" t="s">
        <v>163</v>
      </c>
      <c r="C225" s="5" t="s">
        <v>8</v>
      </c>
      <c r="D225" s="6" t="s">
        <v>245</v>
      </c>
      <c r="E225" s="5" t="s">
        <v>194</v>
      </c>
      <c r="F225" s="5" t="s">
        <v>263</v>
      </c>
      <c r="G225" s="5">
        <v>2027</v>
      </c>
      <c r="H225" s="5" t="s">
        <v>256</v>
      </c>
      <c r="I225" s="6">
        <v>156306</v>
      </c>
    </row>
    <row r="226" spans="1:9" x14ac:dyDescent="0.35">
      <c r="A226" s="5" t="s">
        <v>162</v>
      </c>
      <c r="B226" s="6" t="s">
        <v>163</v>
      </c>
      <c r="C226" s="5" t="s">
        <v>8</v>
      </c>
      <c r="D226" s="6" t="s">
        <v>245</v>
      </c>
      <c r="E226" s="5" t="s">
        <v>194</v>
      </c>
      <c r="F226" s="5" t="s">
        <v>263</v>
      </c>
      <c r="G226" s="5">
        <v>2028</v>
      </c>
      <c r="H226" s="5" t="s">
        <v>256</v>
      </c>
      <c r="I226" s="6">
        <v>156306</v>
      </c>
    </row>
    <row r="227" spans="1:9" x14ac:dyDescent="0.35">
      <c r="A227" s="5" t="s">
        <v>162</v>
      </c>
      <c r="B227" s="6" t="s">
        <v>163</v>
      </c>
      <c r="C227" s="5" t="s">
        <v>8</v>
      </c>
      <c r="D227" s="6" t="s">
        <v>245</v>
      </c>
      <c r="E227" s="5" t="s">
        <v>194</v>
      </c>
      <c r="F227" s="5" t="s">
        <v>263</v>
      </c>
      <c r="G227" s="5">
        <v>2029</v>
      </c>
      <c r="H227" s="5" t="s">
        <v>256</v>
      </c>
      <c r="I227" s="6">
        <v>156306</v>
      </c>
    </row>
    <row r="228" spans="1:9" x14ac:dyDescent="0.35">
      <c r="A228" s="5" t="s">
        <v>162</v>
      </c>
      <c r="B228" s="6" t="s">
        <v>163</v>
      </c>
      <c r="C228" s="5" t="s">
        <v>8</v>
      </c>
      <c r="D228" s="6" t="s">
        <v>245</v>
      </c>
      <c r="E228" s="5" t="s">
        <v>194</v>
      </c>
      <c r="F228" s="5" t="s">
        <v>263</v>
      </c>
      <c r="G228" s="5">
        <v>2030</v>
      </c>
      <c r="H228" s="5" t="s">
        <v>256</v>
      </c>
      <c r="I228" s="6">
        <v>156306</v>
      </c>
    </row>
    <row r="229" spans="1:9" x14ac:dyDescent="0.35">
      <c r="A229" s="5" t="s">
        <v>162</v>
      </c>
      <c r="B229" s="6" t="s">
        <v>163</v>
      </c>
      <c r="C229" s="5" t="s">
        <v>8</v>
      </c>
      <c r="D229" s="6" t="s">
        <v>245</v>
      </c>
      <c r="E229" s="5" t="s">
        <v>194</v>
      </c>
      <c r="F229" s="5" t="s">
        <v>263</v>
      </c>
      <c r="G229" s="5">
        <v>2031</v>
      </c>
      <c r="H229" s="5" t="s">
        <v>256</v>
      </c>
      <c r="I229" s="6">
        <v>156306</v>
      </c>
    </row>
    <row r="230" spans="1:9" x14ac:dyDescent="0.35">
      <c r="A230" s="5" t="s">
        <v>44</v>
      </c>
      <c r="B230" s="6" t="s">
        <v>45</v>
      </c>
      <c r="C230" s="5" t="s">
        <v>8</v>
      </c>
      <c r="D230" s="6" t="s">
        <v>211</v>
      </c>
      <c r="E230" s="5" t="s">
        <v>212</v>
      </c>
      <c r="F230" s="5" t="s">
        <v>255</v>
      </c>
      <c r="G230" s="5">
        <v>2026</v>
      </c>
      <c r="I230" s="6">
        <v>88245</v>
      </c>
    </row>
    <row r="231" spans="1:9" x14ac:dyDescent="0.35">
      <c r="A231" s="5" t="s">
        <v>44</v>
      </c>
      <c r="B231" s="6" t="s">
        <v>45</v>
      </c>
      <c r="C231" s="5" t="s">
        <v>8</v>
      </c>
      <c r="D231" s="6" t="s">
        <v>211</v>
      </c>
      <c r="E231" s="5" t="s">
        <v>212</v>
      </c>
      <c r="F231" s="5" t="s">
        <v>255</v>
      </c>
      <c r="G231" s="5">
        <v>2027</v>
      </c>
      <c r="I231" s="6">
        <v>88245</v>
      </c>
    </row>
    <row r="232" spans="1:9" x14ac:dyDescent="0.35">
      <c r="A232" s="5" t="s">
        <v>44</v>
      </c>
      <c r="B232" s="6" t="s">
        <v>45</v>
      </c>
      <c r="C232" s="5" t="s">
        <v>8</v>
      </c>
      <c r="D232" s="6" t="s">
        <v>211</v>
      </c>
      <c r="E232" s="5" t="s">
        <v>212</v>
      </c>
      <c r="F232" s="5" t="s">
        <v>255</v>
      </c>
      <c r="G232" s="5">
        <v>2028</v>
      </c>
      <c r="H232" s="5" t="s">
        <v>256</v>
      </c>
      <c r="I232" s="6">
        <v>88245</v>
      </c>
    </row>
    <row r="233" spans="1:9" x14ac:dyDescent="0.35">
      <c r="A233" s="5" t="s">
        <v>44</v>
      </c>
      <c r="B233" s="6" t="s">
        <v>45</v>
      </c>
      <c r="C233" s="5" t="s">
        <v>8</v>
      </c>
      <c r="D233" s="6" t="s">
        <v>211</v>
      </c>
      <c r="E233" s="5" t="s">
        <v>212</v>
      </c>
      <c r="F233" s="5" t="s">
        <v>255</v>
      </c>
      <c r="G233" s="5">
        <v>2029</v>
      </c>
      <c r="H233" s="5" t="s">
        <v>256</v>
      </c>
      <c r="I233" s="6">
        <v>88245</v>
      </c>
    </row>
    <row r="234" spans="1:9" x14ac:dyDescent="0.35">
      <c r="A234" s="5" t="s">
        <v>44</v>
      </c>
      <c r="B234" s="6" t="s">
        <v>45</v>
      </c>
      <c r="C234" s="5" t="s">
        <v>8</v>
      </c>
      <c r="D234" s="6" t="s">
        <v>211</v>
      </c>
      <c r="E234" s="5" t="s">
        <v>212</v>
      </c>
      <c r="F234" s="5" t="s">
        <v>255</v>
      </c>
      <c r="G234" s="5">
        <v>2030</v>
      </c>
      <c r="H234" s="5" t="s">
        <v>256</v>
      </c>
      <c r="I234" s="6">
        <v>88245</v>
      </c>
    </row>
    <row r="235" spans="1:9" x14ac:dyDescent="0.35">
      <c r="A235" s="5" t="s">
        <v>44</v>
      </c>
      <c r="B235" s="6" t="s">
        <v>45</v>
      </c>
      <c r="C235" s="5" t="s">
        <v>8</v>
      </c>
      <c r="D235" s="6" t="s">
        <v>211</v>
      </c>
      <c r="E235" s="5" t="s">
        <v>212</v>
      </c>
      <c r="F235" s="5" t="s">
        <v>255</v>
      </c>
      <c r="G235" s="5">
        <v>2031</v>
      </c>
      <c r="H235" s="5" t="s">
        <v>256</v>
      </c>
      <c r="I235" s="6">
        <v>88245</v>
      </c>
    </row>
    <row r="236" spans="1:9" x14ac:dyDescent="0.35">
      <c r="A236" s="5" t="s">
        <v>84</v>
      </c>
      <c r="B236" s="6" t="s">
        <v>85</v>
      </c>
      <c r="C236" s="5" t="s">
        <v>8</v>
      </c>
      <c r="D236" s="6" t="s">
        <v>209</v>
      </c>
      <c r="E236" s="5" t="s">
        <v>210</v>
      </c>
      <c r="F236" s="5" t="s">
        <v>255</v>
      </c>
      <c r="G236" s="5">
        <v>2026</v>
      </c>
      <c r="I236" s="6">
        <v>290613</v>
      </c>
    </row>
    <row r="237" spans="1:9" x14ac:dyDescent="0.35">
      <c r="A237" s="5" t="s">
        <v>84</v>
      </c>
      <c r="B237" s="6" t="s">
        <v>85</v>
      </c>
      <c r="C237" s="5" t="s">
        <v>8</v>
      </c>
      <c r="D237" s="6" t="s">
        <v>209</v>
      </c>
      <c r="E237" s="5" t="s">
        <v>210</v>
      </c>
      <c r="F237" s="5" t="s">
        <v>255</v>
      </c>
      <c r="G237" s="5">
        <v>2027</v>
      </c>
      <c r="I237" s="6">
        <v>290613</v>
      </c>
    </row>
    <row r="238" spans="1:9" x14ac:dyDescent="0.35">
      <c r="A238" s="5" t="s">
        <v>84</v>
      </c>
      <c r="B238" s="6" t="s">
        <v>85</v>
      </c>
      <c r="C238" s="5" t="s">
        <v>8</v>
      </c>
      <c r="D238" s="6" t="s">
        <v>209</v>
      </c>
      <c r="E238" s="5" t="s">
        <v>210</v>
      </c>
      <c r="F238" s="5" t="s">
        <v>255</v>
      </c>
      <c r="G238" s="5">
        <v>2028</v>
      </c>
      <c r="H238" s="5" t="s">
        <v>255</v>
      </c>
      <c r="I238" s="6">
        <v>290613</v>
      </c>
    </row>
    <row r="239" spans="1:9" x14ac:dyDescent="0.35">
      <c r="A239" s="5" t="s">
        <v>84</v>
      </c>
      <c r="B239" s="6" t="s">
        <v>85</v>
      </c>
      <c r="C239" s="5" t="s">
        <v>8</v>
      </c>
      <c r="D239" s="6" t="s">
        <v>209</v>
      </c>
      <c r="E239" s="5" t="s">
        <v>210</v>
      </c>
      <c r="F239" s="5" t="s">
        <v>255</v>
      </c>
      <c r="G239" s="5">
        <v>2029</v>
      </c>
      <c r="H239" s="5" t="s">
        <v>255</v>
      </c>
      <c r="I239" s="6">
        <v>290613</v>
      </c>
    </row>
    <row r="240" spans="1:9" x14ac:dyDescent="0.35">
      <c r="A240" s="5" t="s">
        <v>84</v>
      </c>
      <c r="B240" s="6" t="s">
        <v>85</v>
      </c>
      <c r="C240" s="5" t="s">
        <v>8</v>
      </c>
      <c r="D240" s="6" t="s">
        <v>209</v>
      </c>
      <c r="E240" s="5" t="s">
        <v>210</v>
      </c>
      <c r="F240" s="5" t="s">
        <v>255</v>
      </c>
      <c r="G240" s="5">
        <v>2030</v>
      </c>
      <c r="H240" s="5" t="s">
        <v>255</v>
      </c>
      <c r="I240" s="6">
        <v>290613</v>
      </c>
    </row>
    <row r="241" spans="1:9" x14ac:dyDescent="0.35">
      <c r="A241" s="5" t="s">
        <v>84</v>
      </c>
      <c r="B241" s="6" t="s">
        <v>85</v>
      </c>
      <c r="C241" s="5" t="s">
        <v>8</v>
      </c>
      <c r="D241" s="6" t="s">
        <v>209</v>
      </c>
      <c r="E241" s="5" t="s">
        <v>210</v>
      </c>
      <c r="F241" s="5" t="s">
        <v>255</v>
      </c>
      <c r="G241" s="5">
        <v>2031</v>
      </c>
      <c r="H241" s="5" t="s">
        <v>255</v>
      </c>
      <c r="I241" s="6">
        <v>290613</v>
      </c>
    </row>
    <row r="242" spans="1:9" x14ac:dyDescent="0.35">
      <c r="A242" s="5" t="s">
        <v>38</v>
      </c>
      <c r="B242" s="6" t="s">
        <v>39</v>
      </c>
      <c r="C242" s="5" t="s">
        <v>8</v>
      </c>
      <c r="D242" s="6" t="s">
        <v>208</v>
      </c>
      <c r="E242" s="5" t="s">
        <v>207</v>
      </c>
      <c r="F242" s="5" t="s">
        <v>263</v>
      </c>
      <c r="G242" s="5">
        <v>2026</v>
      </c>
      <c r="H242" s="5" t="s">
        <v>256</v>
      </c>
      <c r="I242" s="6">
        <v>787809</v>
      </c>
    </row>
    <row r="243" spans="1:9" x14ac:dyDescent="0.35">
      <c r="A243" s="5" t="s">
        <v>38</v>
      </c>
      <c r="B243" s="6" t="s">
        <v>39</v>
      </c>
      <c r="C243" s="5" t="s">
        <v>8</v>
      </c>
      <c r="D243" s="6" t="s">
        <v>208</v>
      </c>
      <c r="E243" s="5" t="s">
        <v>207</v>
      </c>
      <c r="F243" s="5" t="s">
        <v>263</v>
      </c>
      <c r="G243" s="5">
        <v>2027</v>
      </c>
      <c r="H243" s="5" t="s">
        <v>256</v>
      </c>
      <c r="I243" s="6">
        <v>787809</v>
      </c>
    </row>
    <row r="244" spans="1:9" x14ac:dyDescent="0.35">
      <c r="A244" s="5" t="s">
        <v>38</v>
      </c>
      <c r="B244" s="6" t="s">
        <v>39</v>
      </c>
      <c r="C244" s="5" t="s">
        <v>8</v>
      </c>
      <c r="D244" s="6" t="s">
        <v>208</v>
      </c>
      <c r="E244" s="5" t="s">
        <v>207</v>
      </c>
      <c r="F244" s="5" t="s">
        <v>263</v>
      </c>
      <c r="G244" s="5">
        <v>2028</v>
      </c>
      <c r="H244" s="5" t="s">
        <v>255</v>
      </c>
      <c r="I244" s="6">
        <v>787809</v>
      </c>
    </row>
    <row r="245" spans="1:9" x14ac:dyDescent="0.35">
      <c r="A245" s="5" t="s">
        <v>38</v>
      </c>
      <c r="B245" s="6" t="s">
        <v>39</v>
      </c>
      <c r="C245" s="5" t="s">
        <v>8</v>
      </c>
      <c r="D245" s="6" t="s">
        <v>208</v>
      </c>
      <c r="E245" s="5" t="s">
        <v>207</v>
      </c>
      <c r="F245" s="5" t="s">
        <v>263</v>
      </c>
      <c r="G245" s="5">
        <v>2029</v>
      </c>
      <c r="H245" s="5" t="s">
        <v>255</v>
      </c>
      <c r="I245" s="6">
        <v>787809</v>
      </c>
    </row>
    <row r="246" spans="1:9" x14ac:dyDescent="0.35">
      <c r="A246" s="5" t="s">
        <v>38</v>
      </c>
      <c r="B246" s="6" t="s">
        <v>39</v>
      </c>
      <c r="C246" s="5" t="s">
        <v>8</v>
      </c>
      <c r="D246" s="6" t="s">
        <v>208</v>
      </c>
      <c r="E246" s="5" t="s">
        <v>207</v>
      </c>
      <c r="F246" s="5" t="s">
        <v>263</v>
      </c>
      <c r="G246" s="5">
        <v>2030</v>
      </c>
      <c r="H246" s="5" t="s">
        <v>255</v>
      </c>
      <c r="I246" s="6">
        <v>787809</v>
      </c>
    </row>
    <row r="247" spans="1:9" x14ac:dyDescent="0.35">
      <c r="A247" s="5" t="s">
        <v>38</v>
      </c>
      <c r="B247" s="6" t="s">
        <v>39</v>
      </c>
      <c r="C247" s="5" t="s">
        <v>8</v>
      </c>
      <c r="D247" s="6" t="s">
        <v>208</v>
      </c>
      <c r="E247" s="5" t="s">
        <v>207</v>
      </c>
      <c r="F247" s="5" t="s">
        <v>263</v>
      </c>
      <c r="G247" s="5">
        <v>2031</v>
      </c>
      <c r="H247" s="5" t="s">
        <v>255</v>
      </c>
      <c r="I247" s="6">
        <v>787809</v>
      </c>
    </row>
    <row r="248" spans="1:9" x14ac:dyDescent="0.35">
      <c r="A248" s="5" t="s">
        <v>160</v>
      </c>
      <c r="B248" s="6" t="s">
        <v>161</v>
      </c>
      <c r="C248" s="5" t="s">
        <v>8</v>
      </c>
      <c r="D248" s="6" t="s">
        <v>243</v>
      </c>
      <c r="E248" s="5" t="s">
        <v>244</v>
      </c>
      <c r="F248" s="5" t="s">
        <v>255</v>
      </c>
      <c r="G248" s="5">
        <v>2026</v>
      </c>
      <c r="H248" s="5" t="s">
        <v>256</v>
      </c>
      <c r="I248" s="6">
        <v>53766</v>
      </c>
    </row>
    <row r="249" spans="1:9" x14ac:dyDescent="0.35">
      <c r="A249" s="5" t="s">
        <v>160</v>
      </c>
      <c r="B249" s="6" t="s">
        <v>161</v>
      </c>
      <c r="C249" s="5" t="s">
        <v>8</v>
      </c>
      <c r="D249" s="6" t="s">
        <v>243</v>
      </c>
      <c r="E249" s="5" t="s">
        <v>244</v>
      </c>
      <c r="F249" s="5" t="s">
        <v>255</v>
      </c>
      <c r="G249" s="5">
        <v>2027</v>
      </c>
      <c r="I249" s="6">
        <v>53766</v>
      </c>
    </row>
    <row r="250" spans="1:9" x14ac:dyDescent="0.35">
      <c r="A250" s="5" t="s">
        <v>160</v>
      </c>
      <c r="B250" s="6" t="s">
        <v>161</v>
      </c>
      <c r="C250" s="5" t="s">
        <v>8</v>
      </c>
      <c r="D250" s="6" t="s">
        <v>243</v>
      </c>
      <c r="E250" s="5" t="s">
        <v>244</v>
      </c>
      <c r="F250" s="5" t="s">
        <v>255</v>
      </c>
      <c r="G250" s="5">
        <v>2028</v>
      </c>
      <c r="H250" s="5" t="s">
        <v>256</v>
      </c>
      <c r="I250" s="6">
        <v>53766</v>
      </c>
    </row>
    <row r="251" spans="1:9" x14ac:dyDescent="0.35">
      <c r="A251" s="5" t="s">
        <v>160</v>
      </c>
      <c r="B251" s="6" t="s">
        <v>161</v>
      </c>
      <c r="C251" s="5" t="s">
        <v>8</v>
      </c>
      <c r="D251" s="6" t="s">
        <v>243</v>
      </c>
      <c r="E251" s="5" t="s">
        <v>244</v>
      </c>
      <c r="F251" s="5" t="s">
        <v>255</v>
      </c>
      <c r="G251" s="5">
        <v>2029</v>
      </c>
      <c r="H251" s="5" t="s">
        <v>256</v>
      </c>
      <c r="I251" s="6">
        <v>53766</v>
      </c>
    </row>
    <row r="252" spans="1:9" x14ac:dyDescent="0.35">
      <c r="A252" s="5" t="s">
        <v>160</v>
      </c>
      <c r="B252" s="6" t="s">
        <v>161</v>
      </c>
      <c r="C252" s="5" t="s">
        <v>8</v>
      </c>
      <c r="D252" s="6" t="s">
        <v>243</v>
      </c>
      <c r="E252" s="5" t="s">
        <v>244</v>
      </c>
      <c r="F252" s="5" t="s">
        <v>255</v>
      </c>
      <c r="G252" s="5">
        <v>2030</v>
      </c>
      <c r="H252" s="5" t="s">
        <v>256</v>
      </c>
      <c r="I252" s="6">
        <v>53766</v>
      </c>
    </row>
    <row r="253" spans="1:9" x14ac:dyDescent="0.35">
      <c r="A253" s="5" t="s">
        <v>160</v>
      </c>
      <c r="B253" s="6" t="s">
        <v>161</v>
      </c>
      <c r="C253" s="5" t="s">
        <v>8</v>
      </c>
      <c r="D253" s="6" t="s">
        <v>243</v>
      </c>
      <c r="E253" s="5" t="s">
        <v>244</v>
      </c>
      <c r="F253" s="5" t="s">
        <v>255</v>
      </c>
      <c r="G253" s="5">
        <v>2031</v>
      </c>
      <c r="H253" s="5" t="s">
        <v>256</v>
      </c>
      <c r="I253" s="6">
        <v>53766</v>
      </c>
    </row>
    <row r="254" spans="1:9" x14ac:dyDescent="0.35">
      <c r="A254" s="5" t="s">
        <v>86</v>
      </c>
      <c r="B254" s="6" t="s">
        <v>87</v>
      </c>
      <c r="C254" s="5" t="s">
        <v>8</v>
      </c>
      <c r="D254" s="6" t="s">
        <v>227</v>
      </c>
      <c r="E254" s="5" t="s">
        <v>207</v>
      </c>
      <c r="F254" s="5" t="s">
        <v>255</v>
      </c>
      <c r="G254" s="5">
        <v>2026</v>
      </c>
      <c r="H254" s="5" t="s">
        <v>256</v>
      </c>
      <c r="I254" s="6">
        <v>170315</v>
      </c>
    </row>
    <row r="255" spans="1:9" x14ac:dyDescent="0.35">
      <c r="A255" s="5" t="s">
        <v>86</v>
      </c>
      <c r="B255" s="6" t="s">
        <v>87</v>
      </c>
      <c r="C255" s="5" t="s">
        <v>8</v>
      </c>
      <c r="D255" s="6" t="s">
        <v>227</v>
      </c>
      <c r="E255" s="5" t="s">
        <v>207</v>
      </c>
      <c r="F255" s="5" t="s">
        <v>255</v>
      </c>
      <c r="G255" s="5">
        <v>2027</v>
      </c>
      <c r="I255" s="6">
        <v>170315</v>
      </c>
    </row>
    <row r="256" spans="1:9" x14ac:dyDescent="0.35">
      <c r="A256" s="5" t="s">
        <v>86</v>
      </c>
      <c r="B256" s="6" t="s">
        <v>87</v>
      </c>
      <c r="C256" s="5" t="s">
        <v>8</v>
      </c>
      <c r="D256" s="6" t="s">
        <v>227</v>
      </c>
      <c r="E256" s="5" t="s">
        <v>207</v>
      </c>
      <c r="F256" s="5" t="s">
        <v>255</v>
      </c>
      <c r="G256" s="5">
        <v>2028</v>
      </c>
      <c r="H256" s="5" t="s">
        <v>256</v>
      </c>
      <c r="I256" s="6">
        <v>170315</v>
      </c>
    </row>
    <row r="257" spans="1:9" x14ac:dyDescent="0.35">
      <c r="A257" s="5" t="s">
        <v>86</v>
      </c>
      <c r="B257" s="6" t="s">
        <v>87</v>
      </c>
      <c r="C257" s="5" t="s">
        <v>8</v>
      </c>
      <c r="D257" s="6" t="s">
        <v>227</v>
      </c>
      <c r="E257" s="5" t="s">
        <v>207</v>
      </c>
      <c r="F257" s="5" t="s">
        <v>255</v>
      </c>
      <c r="G257" s="5">
        <v>2029</v>
      </c>
      <c r="H257" s="5" t="s">
        <v>256</v>
      </c>
      <c r="I257" s="6">
        <v>170315</v>
      </c>
    </row>
    <row r="258" spans="1:9" x14ac:dyDescent="0.35">
      <c r="A258" s="5" t="s">
        <v>86</v>
      </c>
      <c r="B258" s="6" t="s">
        <v>87</v>
      </c>
      <c r="C258" s="5" t="s">
        <v>8</v>
      </c>
      <c r="D258" s="6" t="s">
        <v>227</v>
      </c>
      <c r="E258" s="5" t="s">
        <v>207</v>
      </c>
      <c r="F258" s="5" t="s">
        <v>255</v>
      </c>
      <c r="G258" s="5">
        <v>2030</v>
      </c>
      <c r="H258" s="5" t="s">
        <v>256</v>
      </c>
      <c r="I258" s="6">
        <v>170315</v>
      </c>
    </row>
    <row r="259" spans="1:9" x14ac:dyDescent="0.35">
      <c r="A259" s="5" t="s">
        <v>86</v>
      </c>
      <c r="B259" s="6" t="s">
        <v>87</v>
      </c>
      <c r="C259" s="5" t="s">
        <v>8</v>
      </c>
      <c r="D259" s="6" t="s">
        <v>227</v>
      </c>
      <c r="E259" s="5" t="s">
        <v>207</v>
      </c>
      <c r="F259" s="5" t="s">
        <v>255</v>
      </c>
      <c r="G259" s="5">
        <v>2031</v>
      </c>
      <c r="H259" s="5" t="s">
        <v>256</v>
      </c>
      <c r="I259" s="6">
        <v>170315</v>
      </c>
    </row>
    <row r="260" spans="1:9" x14ac:dyDescent="0.35">
      <c r="A260" s="5" t="s">
        <v>166</v>
      </c>
      <c r="B260" s="6" t="s">
        <v>167</v>
      </c>
      <c r="C260" s="5" t="s">
        <v>8</v>
      </c>
      <c r="D260" s="6" t="s">
        <v>195</v>
      </c>
      <c r="E260" s="5" t="s">
        <v>196</v>
      </c>
      <c r="F260" s="5" t="s">
        <v>263</v>
      </c>
      <c r="G260" s="5">
        <v>2026</v>
      </c>
      <c r="H260" s="5" t="s">
        <v>256</v>
      </c>
      <c r="I260" s="6">
        <v>194010</v>
      </c>
    </row>
    <row r="261" spans="1:9" x14ac:dyDescent="0.35">
      <c r="A261" s="5" t="s">
        <v>166</v>
      </c>
      <c r="B261" s="6" t="s">
        <v>167</v>
      </c>
      <c r="C261" s="5" t="s">
        <v>8</v>
      </c>
      <c r="D261" s="6" t="s">
        <v>195</v>
      </c>
      <c r="E261" s="5" t="s">
        <v>196</v>
      </c>
      <c r="F261" s="5" t="s">
        <v>263</v>
      </c>
      <c r="G261" s="5">
        <v>2027</v>
      </c>
      <c r="H261" s="5" t="s">
        <v>256</v>
      </c>
      <c r="I261" s="6">
        <v>194010</v>
      </c>
    </row>
    <row r="262" spans="1:9" x14ac:dyDescent="0.35">
      <c r="A262" s="5" t="s">
        <v>166</v>
      </c>
      <c r="B262" s="6" t="s">
        <v>167</v>
      </c>
      <c r="C262" s="5" t="s">
        <v>8</v>
      </c>
      <c r="D262" s="6" t="s">
        <v>195</v>
      </c>
      <c r="E262" s="5" t="s">
        <v>196</v>
      </c>
      <c r="F262" s="5" t="s">
        <v>263</v>
      </c>
      <c r="G262" s="5">
        <v>2028</v>
      </c>
      <c r="H262" s="5" t="s">
        <v>255</v>
      </c>
      <c r="I262" s="6">
        <v>194010</v>
      </c>
    </row>
    <row r="263" spans="1:9" x14ac:dyDescent="0.35">
      <c r="A263" s="5" t="s">
        <v>166</v>
      </c>
      <c r="B263" s="6" t="s">
        <v>167</v>
      </c>
      <c r="C263" s="5" t="s">
        <v>8</v>
      </c>
      <c r="D263" s="6" t="s">
        <v>195</v>
      </c>
      <c r="E263" s="5" t="s">
        <v>196</v>
      </c>
      <c r="F263" s="5" t="s">
        <v>263</v>
      </c>
      <c r="G263" s="5">
        <v>2029</v>
      </c>
      <c r="H263" s="5" t="s">
        <v>255</v>
      </c>
      <c r="I263" s="6">
        <v>194010</v>
      </c>
    </row>
    <row r="264" spans="1:9" x14ac:dyDescent="0.35">
      <c r="A264" s="5" t="s">
        <v>166</v>
      </c>
      <c r="B264" s="6" t="s">
        <v>167</v>
      </c>
      <c r="C264" s="5" t="s">
        <v>8</v>
      </c>
      <c r="D264" s="6" t="s">
        <v>195</v>
      </c>
      <c r="E264" s="5" t="s">
        <v>196</v>
      </c>
      <c r="F264" s="5" t="s">
        <v>263</v>
      </c>
      <c r="G264" s="5">
        <v>2030</v>
      </c>
      <c r="H264" s="5" t="s">
        <v>255</v>
      </c>
      <c r="I264" s="6">
        <v>194010</v>
      </c>
    </row>
    <row r="265" spans="1:9" x14ac:dyDescent="0.35">
      <c r="A265" s="5" t="s">
        <v>166</v>
      </c>
      <c r="B265" s="6" t="s">
        <v>167</v>
      </c>
      <c r="C265" s="5" t="s">
        <v>8</v>
      </c>
      <c r="D265" s="6" t="s">
        <v>195</v>
      </c>
      <c r="E265" s="5" t="s">
        <v>196</v>
      </c>
      <c r="F265" s="5" t="s">
        <v>263</v>
      </c>
      <c r="G265" s="5">
        <v>2031</v>
      </c>
      <c r="H265" s="5" t="s">
        <v>255</v>
      </c>
      <c r="I265" s="6">
        <v>194010</v>
      </c>
    </row>
    <row r="266" spans="1:9" x14ac:dyDescent="0.35">
      <c r="A266" s="5" t="s">
        <v>90</v>
      </c>
      <c r="B266" s="6" t="s">
        <v>91</v>
      </c>
      <c r="C266" s="5" t="s">
        <v>8</v>
      </c>
      <c r="D266" s="6" t="s">
        <v>229</v>
      </c>
      <c r="E266" s="5" t="s">
        <v>230</v>
      </c>
      <c r="F266" s="5" t="s">
        <v>255</v>
      </c>
      <c r="G266" s="5">
        <v>2026</v>
      </c>
      <c r="H266" s="5" t="s">
        <v>255</v>
      </c>
      <c r="I266" s="6">
        <v>124338</v>
      </c>
    </row>
    <row r="267" spans="1:9" x14ac:dyDescent="0.35">
      <c r="A267" s="5" t="s">
        <v>90</v>
      </c>
      <c r="B267" s="6" t="s">
        <v>91</v>
      </c>
      <c r="C267" s="5" t="s">
        <v>8</v>
      </c>
      <c r="D267" s="6" t="s">
        <v>229</v>
      </c>
      <c r="E267" s="5" t="s">
        <v>230</v>
      </c>
      <c r="F267" s="5" t="s">
        <v>255</v>
      </c>
      <c r="G267" s="5">
        <v>2027</v>
      </c>
      <c r="I267" s="6">
        <v>124338</v>
      </c>
    </row>
    <row r="268" spans="1:9" x14ac:dyDescent="0.35">
      <c r="A268" s="5" t="s">
        <v>90</v>
      </c>
      <c r="B268" s="6" t="s">
        <v>91</v>
      </c>
      <c r="C268" s="5" t="s">
        <v>8</v>
      </c>
      <c r="D268" s="6" t="s">
        <v>229</v>
      </c>
      <c r="E268" s="5" t="s">
        <v>230</v>
      </c>
      <c r="F268" s="5" t="s">
        <v>255</v>
      </c>
      <c r="G268" s="5">
        <v>2028</v>
      </c>
      <c r="H268" s="5" t="s">
        <v>255</v>
      </c>
      <c r="I268" s="6">
        <v>124338</v>
      </c>
    </row>
    <row r="269" spans="1:9" x14ac:dyDescent="0.35">
      <c r="A269" s="5" t="s">
        <v>90</v>
      </c>
      <c r="B269" s="6" t="s">
        <v>91</v>
      </c>
      <c r="C269" s="5" t="s">
        <v>8</v>
      </c>
      <c r="D269" s="6" t="s">
        <v>229</v>
      </c>
      <c r="E269" s="5" t="s">
        <v>230</v>
      </c>
      <c r="F269" s="5" t="s">
        <v>255</v>
      </c>
      <c r="G269" s="5">
        <v>2029</v>
      </c>
      <c r="H269" s="5" t="s">
        <v>255</v>
      </c>
      <c r="I269" s="6">
        <v>124338</v>
      </c>
    </row>
    <row r="270" spans="1:9" x14ac:dyDescent="0.35">
      <c r="A270" s="5" t="s">
        <v>90</v>
      </c>
      <c r="B270" s="6" t="s">
        <v>91</v>
      </c>
      <c r="C270" s="5" t="s">
        <v>8</v>
      </c>
      <c r="D270" s="6" t="s">
        <v>229</v>
      </c>
      <c r="E270" s="5" t="s">
        <v>230</v>
      </c>
      <c r="F270" s="5" t="s">
        <v>255</v>
      </c>
      <c r="G270" s="5">
        <v>2030</v>
      </c>
      <c r="H270" s="5" t="s">
        <v>255</v>
      </c>
      <c r="I270" s="6">
        <v>124338</v>
      </c>
    </row>
    <row r="271" spans="1:9" x14ac:dyDescent="0.35">
      <c r="A271" s="5" t="s">
        <v>90</v>
      </c>
      <c r="B271" s="6" t="s">
        <v>91</v>
      </c>
      <c r="C271" s="5" t="s">
        <v>8</v>
      </c>
      <c r="D271" s="6" t="s">
        <v>229</v>
      </c>
      <c r="E271" s="5" t="s">
        <v>230</v>
      </c>
      <c r="F271" s="5" t="s">
        <v>255</v>
      </c>
      <c r="G271" s="5">
        <v>2031</v>
      </c>
      <c r="H271" s="5" t="s">
        <v>255</v>
      </c>
      <c r="I271" s="6">
        <v>124338</v>
      </c>
    </row>
    <row r="272" spans="1:9" x14ac:dyDescent="0.35">
      <c r="A272" s="5" t="s">
        <v>64</v>
      </c>
      <c r="B272" s="6" t="s">
        <v>65</v>
      </c>
      <c r="C272" s="5" t="s">
        <v>8</v>
      </c>
      <c r="D272" s="6" t="s">
        <v>220</v>
      </c>
      <c r="E272" s="5" t="s">
        <v>202</v>
      </c>
      <c r="F272" s="5" t="s">
        <v>255</v>
      </c>
      <c r="G272" s="5">
        <v>2026</v>
      </c>
      <c r="H272" s="5" t="s">
        <v>256</v>
      </c>
      <c r="I272" s="6">
        <v>701514</v>
      </c>
    </row>
    <row r="273" spans="1:9" x14ac:dyDescent="0.35">
      <c r="A273" s="5" t="s">
        <v>64</v>
      </c>
      <c r="B273" s="6" t="s">
        <v>65</v>
      </c>
      <c r="C273" s="5" t="s">
        <v>8</v>
      </c>
      <c r="D273" s="6" t="s">
        <v>220</v>
      </c>
      <c r="E273" s="5" t="s">
        <v>202</v>
      </c>
      <c r="F273" s="5" t="s">
        <v>255</v>
      </c>
      <c r="G273" s="5">
        <v>2027</v>
      </c>
      <c r="I273" s="6">
        <v>701514</v>
      </c>
    </row>
    <row r="274" spans="1:9" x14ac:dyDescent="0.35">
      <c r="A274" s="5" t="s">
        <v>64</v>
      </c>
      <c r="B274" s="6" t="s">
        <v>65</v>
      </c>
      <c r="C274" s="5" t="s">
        <v>8</v>
      </c>
      <c r="D274" s="6" t="s">
        <v>220</v>
      </c>
      <c r="E274" s="5" t="s">
        <v>202</v>
      </c>
      <c r="F274" s="5" t="s">
        <v>255</v>
      </c>
      <c r="G274" s="5">
        <v>2028</v>
      </c>
      <c r="H274" s="5" t="s">
        <v>256</v>
      </c>
      <c r="I274" s="6">
        <v>701514</v>
      </c>
    </row>
    <row r="275" spans="1:9" x14ac:dyDescent="0.35">
      <c r="A275" s="5" t="s">
        <v>64</v>
      </c>
      <c r="B275" s="6" t="s">
        <v>65</v>
      </c>
      <c r="C275" s="5" t="s">
        <v>8</v>
      </c>
      <c r="D275" s="6" t="s">
        <v>220</v>
      </c>
      <c r="E275" s="5" t="s">
        <v>202</v>
      </c>
      <c r="F275" s="5" t="s">
        <v>255</v>
      </c>
      <c r="G275" s="5">
        <v>2029</v>
      </c>
      <c r="H275" s="5" t="s">
        <v>256</v>
      </c>
      <c r="I275" s="6">
        <v>701514</v>
      </c>
    </row>
    <row r="276" spans="1:9" x14ac:dyDescent="0.35">
      <c r="A276" s="5" t="s">
        <v>64</v>
      </c>
      <c r="B276" s="6" t="s">
        <v>65</v>
      </c>
      <c r="C276" s="5" t="s">
        <v>8</v>
      </c>
      <c r="D276" s="6" t="s">
        <v>220</v>
      </c>
      <c r="E276" s="5" t="s">
        <v>202</v>
      </c>
      <c r="F276" s="5" t="s">
        <v>255</v>
      </c>
      <c r="G276" s="5">
        <v>2030</v>
      </c>
      <c r="H276" s="5" t="s">
        <v>256</v>
      </c>
      <c r="I276" s="6">
        <v>701514</v>
      </c>
    </row>
    <row r="277" spans="1:9" x14ac:dyDescent="0.35">
      <c r="A277" s="5" t="s">
        <v>64</v>
      </c>
      <c r="B277" s="6" t="s">
        <v>65</v>
      </c>
      <c r="C277" s="5" t="s">
        <v>8</v>
      </c>
      <c r="D277" s="6" t="s">
        <v>220</v>
      </c>
      <c r="E277" s="5" t="s">
        <v>202</v>
      </c>
      <c r="F277" s="5" t="s">
        <v>255</v>
      </c>
      <c r="G277" s="5">
        <v>2031</v>
      </c>
      <c r="H277" s="5" t="s">
        <v>256</v>
      </c>
      <c r="I277" s="6">
        <v>701514</v>
      </c>
    </row>
    <row r="278" spans="1:9" x14ac:dyDescent="0.35">
      <c r="A278" s="5" t="s">
        <v>176</v>
      </c>
      <c r="B278" s="6" t="s">
        <v>177</v>
      </c>
      <c r="C278" s="5" t="s">
        <v>8</v>
      </c>
      <c r="D278" s="6" t="s">
        <v>208</v>
      </c>
      <c r="E278" s="5" t="s">
        <v>207</v>
      </c>
      <c r="F278" s="5" t="s">
        <v>255</v>
      </c>
      <c r="G278" s="5">
        <v>2026</v>
      </c>
      <c r="I278" s="6">
        <v>171491</v>
      </c>
    </row>
    <row r="279" spans="1:9" x14ac:dyDescent="0.35">
      <c r="A279" s="5" t="s">
        <v>176</v>
      </c>
      <c r="B279" s="6" t="s">
        <v>177</v>
      </c>
      <c r="C279" s="5" t="s">
        <v>8</v>
      </c>
      <c r="D279" s="6" t="s">
        <v>208</v>
      </c>
      <c r="E279" s="5" t="s">
        <v>207</v>
      </c>
      <c r="F279" s="5" t="s">
        <v>255</v>
      </c>
      <c r="G279" s="5">
        <v>2027</v>
      </c>
      <c r="I279" s="6">
        <v>171491</v>
      </c>
    </row>
    <row r="280" spans="1:9" x14ac:dyDescent="0.35">
      <c r="A280" s="5" t="s">
        <v>176</v>
      </c>
      <c r="B280" s="6" t="s">
        <v>177</v>
      </c>
      <c r="C280" s="5" t="s">
        <v>8</v>
      </c>
      <c r="D280" s="6" t="s">
        <v>208</v>
      </c>
      <c r="E280" s="5" t="s">
        <v>207</v>
      </c>
      <c r="F280" s="5" t="s">
        <v>255</v>
      </c>
      <c r="G280" s="5">
        <v>2028</v>
      </c>
      <c r="H280" s="5" t="s">
        <v>255</v>
      </c>
      <c r="I280" s="6">
        <v>171491</v>
      </c>
    </row>
    <row r="281" spans="1:9" x14ac:dyDescent="0.35">
      <c r="A281" s="5" t="s">
        <v>176</v>
      </c>
      <c r="B281" s="6" t="s">
        <v>177</v>
      </c>
      <c r="C281" s="5" t="s">
        <v>8</v>
      </c>
      <c r="D281" s="6" t="s">
        <v>208</v>
      </c>
      <c r="E281" s="5" t="s">
        <v>207</v>
      </c>
      <c r="F281" s="5" t="s">
        <v>255</v>
      </c>
      <c r="G281" s="5">
        <v>2029</v>
      </c>
      <c r="H281" s="5" t="s">
        <v>255</v>
      </c>
      <c r="I281" s="6">
        <v>171491</v>
      </c>
    </row>
    <row r="282" spans="1:9" x14ac:dyDescent="0.35">
      <c r="A282" s="5" t="s">
        <v>176</v>
      </c>
      <c r="B282" s="6" t="s">
        <v>177</v>
      </c>
      <c r="C282" s="5" t="s">
        <v>8</v>
      </c>
      <c r="D282" s="6" t="s">
        <v>208</v>
      </c>
      <c r="E282" s="5" t="s">
        <v>207</v>
      </c>
      <c r="F282" s="5" t="s">
        <v>255</v>
      </c>
      <c r="G282" s="5">
        <v>2030</v>
      </c>
      <c r="H282" s="5" t="s">
        <v>255</v>
      </c>
      <c r="I282" s="6">
        <v>171491</v>
      </c>
    </row>
    <row r="283" spans="1:9" x14ac:dyDescent="0.35">
      <c r="A283" s="5" t="s">
        <v>176</v>
      </c>
      <c r="B283" s="6" t="s">
        <v>177</v>
      </c>
      <c r="C283" s="5" t="s">
        <v>8</v>
      </c>
      <c r="D283" s="6" t="s">
        <v>208</v>
      </c>
      <c r="E283" s="5" t="s">
        <v>207</v>
      </c>
      <c r="F283" s="5" t="s">
        <v>255</v>
      </c>
      <c r="G283" s="5">
        <v>2031</v>
      </c>
      <c r="H283" s="5" t="s">
        <v>255</v>
      </c>
      <c r="I283" s="6">
        <v>171491</v>
      </c>
    </row>
    <row r="284" spans="1:9" x14ac:dyDescent="0.35">
      <c r="A284" s="5" t="s">
        <v>11</v>
      </c>
      <c r="B284" s="6" t="s">
        <v>12</v>
      </c>
      <c r="C284" s="5" t="s">
        <v>8</v>
      </c>
      <c r="D284" s="6" t="s">
        <v>193</v>
      </c>
      <c r="E284" s="5" t="s">
        <v>194</v>
      </c>
      <c r="F284" s="5" t="s">
        <v>255</v>
      </c>
      <c r="G284" s="5">
        <v>2026</v>
      </c>
      <c r="I284" s="6">
        <v>143865</v>
      </c>
    </row>
    <row r="285" spans="1:9" x14ac:dyDescent="0.35">
      <c r="A285" s="5" t="s">
        <v>11</v>
      </c>
      <c r="B285" s="6" t="s">
        <v>12</v>
      </c>
      <c r="C285" s="5" t="s">
        <v>8</v>
      </c>
      <c r="D285" s="6" t="s">
        <v>193</v>
      </c>
      <c r="E285" s="5" t="s">
        <v>194</v>
      </c>
      <c r="F285" s="5" t="s">
        <v>255</v>
      </c>
      <c r="G285" s="5">
        <v>2027</v>
      </c>
      <c r="I285" s="6">
        <v>143865</v>
      </c>
    </row>
    <row r="286" spans="1:9" x14ac:dyDescent="0.35">
      <c r="A286" s="5" t="s">
        <v>11</v>
      </c>
      <c r="B286" s="6" t="s">
        <v>12</v>
      </c>
      <c r="C286" s="5" t="s">
        <v>8</v>
      </c>
      <c r="D286" s="6" t="s">
        <v>193</v>
      </c>
      <c r="E286" s="5" t="s">
        <v>194</v>
      </c>
      <c r="F286" s="5" t="s">
        <v>255</v>
      </c>
      <c r="G286" s="5">
        <v>2028</v>
      </c>
      <c r="H286" s="5" t="s">
        <v>256</v>
      </c>
      <c r="I286" s="6">
        <v>143865</v>
      </c>
    </row>
    <row r="287" spans="1:9" x14ac:dyDescent="0.35">
      <c r="A287" s="5" t="s">
        <v>11</v>
      </c>
      <c r="B287" s="6" t="s">
        <v>12</v>
      </c>
      <c r="C287" s="5" t="s">
        <v>8</v>
      </c>
      <c r="D287" s="6" t="s">
        <v>193</v>
      </c>
      <c r="E287" s="5" t="s">
        <v>194</v>
      </c>
      <c r="F287" s="5" t="s">
        <v>255</v>
      </c>
      <c r="G287" s="5">
        <v>2029</v>
      </c>
      <c r="H287" s="5" t="s">
        <v>256</v>
      </c>
      <c r="I287" s="6">
        <v>143865</v>
      </c>
    </row>
    <row r="288" spans="1:9" x14ac:dyDescent="0.35">
      <c r="A288" s="5" t="s">
        <v>11</v>
      </c>
      <c r="B288" s="6" t="s">
        <v>12</v>
      </c>
      <c r="C288" s="5" t="s">
        <v>8</v>
      </c>
      <c r="D288" s="6" t="s">
        <v>193</v>
      </c>
      <c r="E288" s="5" t="s">
        <v>194</v>
      </c>
      <c r="F288" s="5" t="s">
        <v>255</v>
      </c>
      <c r="G288" s="5">
        <v>2030</v>
      </c>
      <c r="H288" s="5" t="s">
        <v>256</v>
      </c>
      <c r="I288" s="6">
        <v>143865</v>
      </c>
    </row>
    <row r="289" spans="1:9" x14ac:dyDescent="0.35">
      <c r="A289" s="5" t="s">
        <v>11</v>
      </c>
      <c r="B289" s="6" t="s">
        <v>12</v>
      </c>
      <c r="C289" s="5" t="s">
        <v>8</v>
      </c>
      <c r="D289" s="6" t="s">
        <v>193</v>
      </c>
      <c r="E289" s="5" t="s">
        <v>194</v>
      </c>
      <c r="F289" s="5" t="s">
        <v>255</v>
      </c>
      <c r="G289" s="5">
        <v>2031</v>
      </c>
      <c r="H289" s="5" t="s">
        <v>256</v>
      </c>
      <c r="I289" s="6">
        <v>143865</v>
      </c>
    </row>
    <row r="290" spans="1:9" x14ac:dyDescent="0.35">
      <c r="A290" s="5" t="s">
        <v>150</v>
      </c>
      <c r="B290" s="6" t="s">
        <v>151</v>
      </c>
      <c r="C290" s="5" t="s">
        <v>8</v>
      </c>
      <c r="D290" s="6" t="s">
        <v>193</v>
      </c>
      <c r="E290" s="5" t="s">
        <v>194</v>
      </c>
      <c r="F290" s="5" t="s">
        <v>255</v>
      </c>
      <c r="G290" s="5">
        <v>2026</v>
      </c>
      <c r="H290" s="5" t="s">
        <v>256</v>
      </c>
      <c r="I290" s="6">
        <v>150823</v>
      </c>
    </row>
    <row r="291" spans="1:9" x14ac:dyDescent="0.35">
      <c r="A291" s="5" t="s">
        <v>150</v>
      </c>
      <c r="B291" s="6" t="s">
        <v>151</v>
      </c>
      <c r="C291" s="5" t="s">
        <v>8</v>
      </c>
      <c r="D291" s="6" t="s">
        <v>193</v>
      </c>
      <c r="E291" s="5" t="s">
        <v>194</v>
      </c>
      <c r="F291" s="5" t="s">
        <v>255</v>
      </c>
      <c r="G291" s="5">
        <v>2027</v>
      </c>
      <c r="I291" s="6">
        <v>150823</v>
      </c>
    </row>
    <row r="292" spans="1:9" x14ac:dyDescent="0.35">
      <c r="A292" s="5" t="s">
        <v>150</v>
      </c>
      <c r="B292" s="6" t="s">
        <v>151</v>
      </c>
      <c r="C292" s="5" t="s">
        <v>8</v>
      </c>
      <c r="D292" s="6" t="s">
        <v>193</v>
      </c>
      <c r="E292" s="5" t="s">
        <v>194</v>
      </c>
      <c r="F292" s="5" t="s">
        <v>255</v>
      </c>
      <c r="G292" s="5">
        <v>2028</v>
      </c>
      <c r="H292" s="5" t="s">
        <v>256</v>
      </c>
      <c r="I292" s="6">
        <v>150823</v>
      </c>
    </row>
    <row r="293" spans="1:9" x14ac:dyDescent="0.35">
      <c r="A293" s="5" t="s">
        <v>150</v>
      </c>
      <c r="B293" s="6" t="s">
        <v>151</v>
      </c>
      <c r="C293" s="5" t="s">
        <v>8</v>
      </c>
      <c r="D293" s="6" t="s">
        <v>193</v>
      </c>
      <c r="E293" s="5" t="s">
        <v>194</v>
      </c>
      <c r="F293" s="5" t="s">
        <v>255</v>
      </c>
      <c r="G293" s="5">
        <v>2029</v>
      </c>
      <c r="H293" s="5" t="s">
        <v>256</v>
      </c>
      <c r="I293" s="6">
        <v>150823</v>
      </c>
    </row>
    <row r="294" spans="1:9" x14ac:dyDescent="0.35">
      <c r="A294" s="5" t="s">
        <v>150</v>
      </c>
      <c r="B294" s="6" t="s">
        <v>151</v>
      </c>
      <c r="C294" s="5" t="s">
        <v>8</v>
      </c>
      <c r="D294" s="6" t="s">
        <v>193</v>
      </c>
      <c r="E294" s="5" t="s">
        <v>194</v>
      </c>
      <c r="F294" s="5" t="s">
        <v>255</v>
      </c>
      <c r="G294" s="5">
        <v>2030</v>
      </c>
      <c r="H294" s="5" t="s">
        <v>256</v>
      </c>
      <c r="I294" s="6">
        <v>150823</v>
      </c>
    </row>
    <row r="295" spans="1:9" x14ac:dyDescent="0.35">
      <c r="A295" s="5" t="s">
        <v>150</v>
      </c>
      <c r="B295" s="6" t="s">
        <v>151</v>
      </c>
      <c r="C295" s="5" t="s">
        <v>8</v>
      </c>
      <c r="D295" s="6" t="s">
        <v>193</v>
      </c>
      <c r="E295" s="5" t="s">
        <v>194</v>
      </c>
      <c r="F295" s="5" t="s">
        <v>255</v>
      </c>
      <c r="G295" s="5">
        <v>2031</v>
      </c>
      <c r="H295" s="5" t="s">
        <v>256</v>
      </c>
      <c r="I295" s="6">
        <v>150823</v>
      </c>
    </row>
    <row r="296" spans="1:9" x14ac:dyDescent="0.35">
      <c r="A296" s="5" t="s">
        <v>50</v>
      </c>
      <c r="B296" s="6" t="s">
        <v>51</v>
      </c>
      <c r="C296" s="5" t="s">
        <v>8</v>
      </c>
      <c r="D296" s="6" t="s">
        <v>217</v>
      </c>
      <c r="E296" s="5" t="s">
        <v>214</v>
      </c>
      <c r="F296" s="5" t="s">
        <v>255</v>
      </c>
      <c r="G296" s="5">
        <v>2026</v>
      </c>
      <c r="H296" s="5" t="s">
        <v>255</v>
      </c>
      <c r="I296" s="6">
        <v>26779</v>
      </c>
    </row>
    <row r="297" spans="1:9" x14ac:dyDescent="0.35">
      <c r="A297" s="5" t="s">
        <v>50</v>
      </c>
      <c r="B297" s="6" t="s">
        <v>51</v>
      </c>
      <c r="C297" s="5" t="s">
        <v>8</v>
      </c>
      <c r="D297" s="6" t="s">
        <v>217</v>
      </c>
      <c r="E297" s="5" t="s">
        <v>214</v>
      </c>
      <c r="F297" s="5" t="s">
        <v>255</v>
      </c>
      <c r="G297" s="5">
        <v>2027</v>
      </c>
      <c r="I297" s="6">
        <v>26779</v>
      </c>
    </row>
    <row r="298" spans="1:9" x14ac:dyDescent="0.35">
      <c r="A298" s="5" t="s">
        <v>50</v>
      </c>
      <c r="B298" s="6" t="s">
        <v>51</v>
      </c>
      <c r="C298" s="5" t="s">
        <v>8</v>
      </c>
      <c r="D298" s="6" t="s">
        <v>217</v>
      </c>
      <c r="E298" s="5" t="s">
        <v>214</v>
      </c>
      <c r="F298" s="5" t="s">
        <v>255</v>
      </c>
      <c r="G298" s="5">
        <v>2028</v>
      </c>
      <c r="H298" s="5" t="s">
        <v>255</v>
      </c>
      <c r="I298" s="6">
        <v>26779</v>
      </c>
    </row>
    <row r="299" spans="1:9" x14ac:dyDescent="0.35">
      <c r="A299" s="5" t="s">
        <v>50</v>
      </c>
      <c r="B299" s="6" t="s">
        <v>51</v>
      </c>
      <c r="C299" s="5" t="s">
        <v>8</v>
      </c>
      <c r="D299" s="6" t="s">
        <v>217</v>
      </c>
      <c r="E299" s="5" t="s">
        <v>214</v>
      </c>
      <c r="F299" s="5" t="s">
        <v>255</v>
      </c>
      <c r="G299" s="5">
        <v>2029</v>
      </c>
      <c r="H299" s="5" t="s">
        <v>255</v>
      </c>
      <c r="I299" s="6">
        <v>26779</v>
      </c>
    </row>
    <row r="300" spans="1:9" x14ac:dyDescent="0.35">
      <c r="A300" s="5" t="s">
        <v>50</v>
      </c>
      <c r="B300" s="6" t="s">
        <v>51</v>
      </c>
      <c r="C300" s="5" t="s">
        <v>8</v>
      </c>
      <c r="D300" s="6" t="s">
        <v>217</v>
      </c>
      <c r="E300" s="5" t="s">
        <v>214</v>
      </c>
      <c r="F300" s="5" t="s">
        <v>255</v>
      </c>
      <c r="G300" s="5">
        <v>2030</v>
      </c>
      <c r="H300" s="5" t="s">
        <v>255</v>
      </c>
      <c r="I300" s="6">
        <v>26779</v>
      </c>
    </row>
    <row r="301" spans="1:9" x14ac:dyDescent="0.35">
      <c r="A301" s="5" t="s">
        <v>50</v>
      </c>
      <c r="B301" s="6" t="s">
        <v>51</v>
      </c>
      <c r="C301" s="5" t="s">
        <v>8</v>
      </c>
      <c r="D301" s="6" t="s">
        <v>217</v>
      </c>
      <c r="E301" s="5" t="s">
        <v>214</v>
      </c>
      <c r="F301" s="5" t="s">
        <v>255</v>
      </c>
      <c r="G301" s="5">
        <v>2031</v>
      </c>
      <c r="H301" s="5" t="s">
        <v>255</v>
      </c>
      <c r="I301" s="6">
        <v>26779</v>
      </c>
    </row>
    <row r="302" spans="1:9" x14ac:dyDescent="0.35">
      <c r="A302" s="5" t="s">
        <v>36</v>
      </c>
      <c r="B302" s="6" t="s">
        <v>37</v>
      </c>
      <c r="C302" s="5" t="s">
        <v>8</v>
      </c>
      <c r="D302" s="6" t="s">
        <v>206</v>
      </c>
      <c r="E302" s="5" t="s">
        <v>207</v>
      </c>
      <c r="F302" s="5" t="s">
        <v>263</v>
      </c>
      <c r="G302" s="5">
        <v>2026</v>
      </c>
      <c r="H302" s="5" t="s">
        <v>256</v>
      </c>
      <c r="I302" s="6">
        <v>456288</v>
      </c>
    </row>
    <row r="303" spans="1:9" x14ac:dyDescent="0.35">
      <c r="A303" s="5" t="s">
        <v>36</v>
      </c>
      <c r="B303" s="6" t="s">
        <v>37</v>
      </c>
      <c r="C303" s="5" t="s">
        <v>8</v>
      </c>
      <c r="D303" s="6" t="s">
        <v>206</v>
      </c>
      <c r="E303" s="5" t="s">
        <v>207</v>
      </c>
      <c r="F303" s="5" t="s">
        <v>263</v>
      </c>
      <c r="G303" s="5">
        <v>2027</v>
      </c>
      <c r="H303" s="5" t="s">
        <v>256</v>
      </c>
      <c r="I303" s="6">
        <v>456288</v>
      </c>
    </row>
    <row r="304" spans="1:9" x14ac:dyDescent="0.35">
      <c r="A304" s="5" t="s">
        <v>36</v>
      </c>
      <c r="B304" s="6" t="s">
        <v>37</v>
      </c>
      <c r="C304" s="5" t="s">
        <v>8</v>
      </c>
      <c r="D304" s="6" t="s">
        <v>206</v>
      </c>
      <c r="E304" s="5" t="s">
        <v>207</v>
      </c>
      <c r="F304" s="5" t="s">
        <v>263</v>
      </c>
      <c r="G304" s="5">
        <v>2028</v>
      </c>
      <c r="H304" s="5" t="s">
        <v>255</v>
      </c>
      <c r="I304" s="6">
        <v>456288</v>
      </c>
    </row>
    <row r="305" spans="1:9" x14ac:dyDescent="0.35">
      <c r="A305" s="5" t="s">
        <v>36</v>
      </c>
      <c r="B305" s="6" t="s">
        <v>37</v>
      </c>
      <c r="C305" s="5" t="s">
        <v>8</v>
      </c>
      <c r="D305" s="6" t="s">
        <v>206</v>
      </c>
      <c r="E305" s="5" t="s">
        <v>207</v>
      </c>
      <c r="F305" s="5" t="s">
        <v>263</v>
      </c>
      <c r="G305" s="5">
        <v>2029</v>
      </c>
      <c r="H305" s="5" t="s">
        <v>255</v>
      </c>
      <c r="I305" s="6">
        <v>456288</v>
      </c>
    </row>
    <row r="306" spans="1:9" x14ac:dyDescent="0.35">
      <c r="A306" s="5" t="s">
        <v>36</v>
      </c>
      <c r="B306" s="6" t="s">
        <v>37</v>
      </c>
      <c r="C306" s="5" t="s">
        <v>8</v>
      </c>
      <c r="D306" s="6" t="s">
        <v>206</v>
      </c>
      <c r="E306" s="5" t="s">
        <v>207</v>
      </c>
      <c r="F306" s="5" t="s">
        <v>263</v>
      </c>
      <c r="G306" s="5">
        <v>2030</v>
      </c>
      <c r="H306" s="5" t="s">
        <v>255</v>
      </c>
      <c r="I306" s="6">
        <v>456288</v>
      </c>
    </row>
    <row r="307" spans="1:9" x14ac:dyDescent="0.35">
      <c r="A307" s="5" t="s">
        <v>36</v>
      </c>
      <c r="B307" s="6" t="s">
        <v>37</v>
      </c>
      <c r="C307" s="5" t="s">
        <v>8</v>
      </c>
      <c r="D307" s="6" t="s">
        <v>206</v>
      </c>
      <c r="E307" s="5" t="s">
        <v>207</v>
      </c>
      <c r="F307" s="5" t="s">
        <v>263</v>
      </c>
      <c r="G307" s="5">
        <v>2031</v>
      </c>
      <c r="H307" s="5" t="s">
        <v>255</v>
      </c>
      <c r="I307" s="6">
        <v>456288</v>
      </c>
    </row>
    <row r="308" spans="1:9" x14ac:dyDescent="0.35">
      <c r="A308" s="5" t="s">
        <v>126</v>
      </c>
      <c r="B308" s="6" t="s">
        <v>127</v>
      </c>
      <c r="C308" s="5" t="s">
        <v>8</v>
      </c>
      <c r="D308" s="6" t="s">
        <v>235</v>
      </c>
      <c r="E308" s="5" t="s">
        <v>207</v>
      </c>
      <c r="F308" s="5" t="s">
        <v>255</v>
      </c>
      <c r="G308" s="5">
        <v>2026</v>
      </c>
      <c r="I308" s="6">
        <v>278430</v>
      </c>
    </row>
    <row r="309" spans="1:9" x14ac:dyDescent="0.35">
      <c r="A309" s="5" t="s">
        <v>126</v>
      </c>
      <c r="B309" s="6" t="s">
        <v>127</v>
      </c>
      <c r="C309" s="5" t="s">
        <v>8</v>
      </c>
      <c r="D309" s="6" t="s">
        <v>235</v>
      </c>
      <c r="E309" s="5" t="s">
        <v>207</v>
      </c>
      <c r="F309" s="5" t="s">
        <v>255</v>
      </c>
      <c r="G309" s="5">
        <v>2027</v>
      </c>
      <c r="I309" s="6">
        <v>278430</v>
      </c>
    </row>
    <row r="310" spans="1:9" x14ac:dyDescent="0.35">
      <c r="A310" s="5" t="s">
        <v>126</v>
      </c>
      <c r="B310" s="6" t="s">
        <v>127</v>
      </c>
      <c r="C310" s="5" t="s">
        <v>8</v>
      </c>
      <c r="D310" s="6" t="s">
        <v>235</v>
      </c>
      <c r="E310" s="5" t="s">
        <v>207</v>
      </c>
      <c r="F310" s="5" t="s">
        <v>255</v>
      </c>
      <c r="G310" s="5">
        <v>2028</v>
      </c>
      <c r="H310" s="5" t="s">
        <v>255</v>
      </c>
      <c r="I310" s="6">
        <v>278430</v>
      </c>
    </row>
    <row r="311" spans="1:9" x14ac:dyDescent="0.35">
      <c r="A311" s="5" t="s">
        <v>126</v>
      </c>
      <c r="B311" s="6" t="s">
        <v>127</v>
      </c>
      <c r="C311" s="5" t="s">
        <v>8</v>
      </c>
      <c r="D311" s="6" t="s">
        <v>235</v>
      </c>
      <c r="E311" s="5" t="s">
        <v>207</v>
      </c>
      <c r="F311" s="5" t="s">
        <v>255</v>
      </c>
      <c r="G311" s="5">
        <v>2029</v>
      </c>
      <c r="H311" s="5" t="s">
        <v>255</v>
      </c>
      <c r="I311" s="6">
        <v>278430</v>
      </c>
    </row>
    <row r="312" spans="1:9" x14ac:dyDescent="0.35">
      <c r="A312" s="5" t="s">
        <v>126</v>
      </c>
      <c r="B312" s="6" t="s">
        <v>127</v>
      </c>
      <c r="C312" s="5" t="s">
        <v>8</v>
      </c>
      <c r="D312" s="6" t="s">
        <v>235</v>
      </c>
      <c r="E312" s="5" t="s">
        <v>207</v>
      </c>
      <c r="F312" s="5" t="s">
        <v>255</v>
      </c>
      <c r="G312" s="5">
        <v>2030</v>
      </c>
      <c r="H312" s="5" t="s">
        <v>255</v>
      </c>
      <c r="I312" s="6">
        <v>278430</v>
      </c>
    </row>
    <row r="313" spans="1:9" x14ac:dyDescent="0.35">
      <c r="A313" s="5" t="s">
        <v>126</v>
      </c>
      <c r="B313" s="6" t="s">
        <v>127</v>
      </c>
      <c r="C313" s="5" t="s">
        <v>8</v>
      </c>
      <c r="D313" s="6" t="s">
        <v>235</v>
      </c>
      <c r="E313" s="5" t="s">
        <v>207</v>
      </c>
      <c r="F313" s="5" t="s">
        <v>255</v>
      </c>
      <c r="G313" s="5">
        <v>2031</v>
      </c>
      <c r="H313" s="5" t="s">
        <v>255</v>
      </c>
      <c r="I313" s="6">
        <v>278430</v>
      </c>
    </row>
    <row r="314" spans="1:9" x14ac:dyDescent="0.35">
      <c r="A314" s="5" t="s">
        <v>120</v>
      </c>
      <c r="B314" s="6" t="s">
        <v>121</v>
      </c>
      <c r="C314" s="5" t="s">
        <v>8</v>
      </c>
      <c r="D314" s="6" t="s">
        <v>235</v>
      </c>
      <c r="E314" s="5" t="s">
        <v>207</v>
      </c>
      <c r="F314" s="5" t="s">
        <v>255</v>
      </c>
      <c r="G314" s="5">
        <v>2026</v>
      </c>
      <c r="I314" s="6">
        <v>119128</v>
      </c>
    </row>
    <row r="315" spans="1:9" x14ac:dyDescent="0.35">
      <c r="A315" s="5" t="s">
        <v>120</v>
      </c>
      <c r="B315" s="6" t="s">
        <v>121</v>
      </c>
      <c r="C315" s="5" t="s">
        <v>8</v>
      </c>
      <c r="D315" s="6" t="s">
        <v>235</v>
      </c>
      <c r="E315" s="5" t="s">
        <v>207</v>
      </c>
      <c r="F315" s="5" t="s">
        <v>255</v>
      </c>
      <c r="G315" s="5">
        <v>2027</v>
      </c>
      <c r="I315" s="6">
        <v>119128</v>
      </c>
    </row>
    <row r="316" spans="1:9" x14ac:dyDescent="0.35">
      <c r="A316" s="5" t="s">
        <v>120</v>
      </c>
      <c r="B316" s="6" t="s">
        <v>121</v>
      </c>
      <c r="C316" s="5" t="s">
        <v>8</v>
      </c>
      <c r="D316" s="6" t="s">
        <v>235</v>
      </c>
      <c r="E316" s="5" t="s">
        <v>207</v>
      </c>
      <c r="F316" s="5" t="s">
        <v>255</v>
      </c>
      <c r="G316" s="5">
        <v>2028</v>
      </c>
      <c r="H316" s="5" t="s">
        <v>255</v>
      </c>
      <c r="I316" s="6">
        <v>119128</v>
      </c>
    </row>
    <row r="317" spans="1:9" x14ac:dyDescent="0.35">
      <c r="A317" s="5" t="s">
        <v>120</v>
      </c>
      <c r="B317" s="6" t="s">
        <v>121</v>
      </c>
      <c r="C317" s="5" t="s">
        <v>8</v>
      </c>
      <c r="D317" s="6" t="s">
        <v>235</v>
      </c>
      <c r="E317" s="5" t="s">
        <v>207</v>
      </c>
      <c r="F317" s="5" t="s">
        <v>255</v>
      </c>
      <c r="G317" s="5">
        <v>2029</v>
      </c>
      <c r="H317" s="5" t="s">
        <v>255</v>
      </c>
      <c r="I317" s="6">
        <v>119128</v>
      </c>
    </row>
    <row r="318" spans="1:9" x14ac:dyDescent="0.35">
      <c r="A318" s="5" t="s">
        <v>120</v>
      </c>
      <c r="B318" s="6" t="s">
        <v>121</v>
      </c>
      <c r="C318" s="5" t="s">
        <v>8</v>
      </c>
      <c r="D318" s="6" t="s">
        <v>235</v>
      </c>
      <c r="E318" s="5" t="s">
        <v>207</v>
      </c>
      <c r="F318" s="5" t="s">
        <v>255</v>
      </c>
      <c r="G318" s="5">
        <v>2030</v>
      </c>
      <c r="H318" s="5" t="s">
        <v>255</v>
      </c>
      <c r="I318" s="6">
        <v>119128</v>
      </c>
    </row>
    <row r="319" spans="1:9" x14ac:dyDescent="0.35">
      <c r="A319" s="5" t="s">
        <v>120</v>
      </c>
      <c r="B319" s="6" t="s">
        <v>121</v>
      </c>
      <c r="C319" s="5" t="s">
        <v>8</v>
      </c>
      <c r="D319" s="6" t="s">
        <v>235</v>
      </c>
      <c r="E319" s="5" t="s">
        <v>207</v>
      </c>
      <c r="F319" s="5" t="s">
        <v>255</v>
      </c>
      <c r="G319" s="5">
        <v>2031</v>
      </c>
      <c r="H319" s="5" t="s">
        <v>255</v>
      </c>
      <c r="I319" s="6">
        <v>119128</v>
      </c>
    </row>
    <row r="320" spans="1:9" x14ac:dyDescent="0.35">
      <c r="A320" s="5" t="s">
        <v>122</v>
      </c>
      <c r="B320" s="6" t="s">
        <v>123</v>
      </c>
      <c r="C320" s="5" t="s">
        <v>8</v>
      </c>
      <c r="D320" s="6" t="s">
        <v>235</v>
      </c>
      <c r="E320" s="5" t="s">
        <v>207</v>
      </c>
      <c r="F320" s="5" t="s">
        <v>255</v>
      </c>
      <c r="G320" s="5">
        <v>2026</v>
      </c>
      <c r="I320" s="6">
        <v>59564</v>
      </c>
    </row>
    <row r="321" spans="1:9" x14ac:dyDescent="0.35">
      <c r="A321" s="5" t="s">
        <v>122</v>
      </c>
      <c r="B321" s="6" t="s">
        <v>123</v>
      </c>
      <c r="C321" s="5" t="s">
        <v>8</v>
      </c>
      <c r="D321" s="6" t="s">
        <v>235</v>
      </c>
      <c r="E321" s="5" t="s">
        <v>207</v>
      </c>
      <c r="F321" s="5" t="s">
        <v>255</v>
      </c>
      <c r="G321" s="5">
        <v>2027</v>
      </c>
      <c r="I321" s="6">
        <v>59564</v>
      </c>
    </row>
    <row r="322" spans="1:9" x14ac:dyDescent="0.35">
      <c r="A322" s="5" t="s">
        <v>122</v>
      </c>
      <c r="B322" s="6" t="s">
        <v>123</v>
      </c>
      <c r="C322" s="5" t="s">
        <v>8</v>
      </c>
      <c r="D322" s="6" t="s">
        <v>235</v>
      </c>
      <c r="E322" s="5" t="s">
        <v>207</v>
      </c>
      <c r="F322" s="5" t="s">
        <v>255</v>
      </c>
      <c r="G322" s="5">
        <v>2028</v>
      </c>
      <c r="H322" s="5" t="s">
        <v>255</v>
      </c>
      <c r="I322" s="6">
        <v>59564</v>
      </c>
    </row>
    <row r="323" spans="1:9" x14ac:dyDescent="0.35">
      <c r="A323" s="5" t="s">
        <v>122</v>
      </c>
      <c r="B323" s="6" t="s">
        <v>123</v>
      </c>
      <c r="C323" s="5" t="s">
        <v>8</v>
      </c>
      <c r="D323" s="6" t="s">
        <v>235</v>
      </c>
      <c r="E323" s="5" t="s">
        <v>207</v>
      </c>
      <c r="F323" s="5" t="s">
        <v>255</v>
      </c>
      <c r="G323" s="5">
        <v>2029</v>
      </c>
      <c r="H323" s="5" t="s">
        <v>255</v>
      </c>
      <c r="I323" s="6">
        <v>59564</v>
      </c>
    </row>
    <row r="324" spans="1:9" x14ac:dyDescent="0.35">
      <c r="A324" s="5" t="s">
        <v>122</v>
      </c>
      <c r="B324" s="6" t="s">
        <v>123</v>
      </c>
      <c r="C324" s="5" t="s">
        <v>8</v>
      </c>
      <c r="D324" s="6" t="s">
        <v>235</v>
      </c>
      <c r="E324" s="5" t="s">
        <v>207</v>
      </c>
      <c r="F324" s="5" t="s">
        <v>255</v>
      </c>
      <c r="G324" s="5">
        <v>2030</v>
      </c>
      <c r="H324" s="5" t="s">
        <v>255</v>
      </c>
      <c r="I324" s="6">
        <v>59564</v>
      </c>
    </row>
    <row r="325" spans="1:9" x14ac:dyDescent="0.35">
      <c r="A325" s="5" t="s">
        <v>122</v>
      </c>
      <c r="B325" s="6" t="s">
        <v>123</v>
      </c>
      <c r="C325" s="5" t="s">
        <v>8</v>
      </c>
      <c r="D325" s="6" t="s">
        <v>235</v>
      </c>
      <c r="E325" s="5" t="s">
        <v>207</v>
      </c>
      <c r="F325" s="5" t="s">
        <v>255</v>
      </c>
      <c r="G325" s="5">
        <v>2031</v>
      </c>
      <c r="H325" s="5" t="s">
        <v>255</v>
      </c>
      <c r="I325" s="6">
        <v>59564</v>
      </c>
    </row>
    <row r="326" spans="1:9" x14ac:dyDescent="0.35">
      <c r="A326" s="5" t="s">
        <v>22</v>
      </c>
      <c r="B326" s="6" t="s">
        <v>23</v>
      </c>
      <c r="C326" s="5" t="s">
        <v>8</v>
      </c>
      <c r="D326" s="6" t="s">
        <v>201</v>
      </c>
      <c r="E326" s="5" t="s">
        <v>202</v>
      </c>
      <c r="F326" s="5" t="s">
        <v>263</v>
      </c>
      <c r="G326" s="5">
        <v>2026</v>
      </c>
      <c r="H326" s="5" t="s">
        <v>256</v>
      </c>
      <c r="I326" s="6">
        <v>16728</v>
      </c>
    </row>
    <row r="327" spans="1:9" x14ac:dyDescent="0.35">
      <c r="A327" s="5" t="s">
        <v>22</v>
      </c>
      <c r="B327" s="6" t="s">
        <v>23</v>
      </c>
      <c r="C327" s="5" t="s">
        <v>8</v>
      </c>
      <c r="D327" s="6" t="s">
        <v>201</v>
      </c>
      <c r="E327" s="5" t="s">
        <v>202</v>
      </c>
      <c r="F327" s="5" t="s">
        <v>263</v>
      </c>
      <c r="G327" s="5">
        <v>2027</v>
      </c>
      <c r="H327" s="5" t="s">
        <v>256</v>
      </c>
      <c r="I327" s="6">
        <v>16728</v>
      </c>
    </row>
    <row r="328" spans="1:9" x14ac:dyDescent="0.35">
      <c r="A328" s="5" t="s">
        <v>22</v>
      </c>
      <c r="B328" s="6" t="s">
        <v>23</v>
      </c>
      <c r="C328" s="5" t="s">
        <v>8</v>
      </c>
      <c r="D328" s="6" t="s">
        <v>201</v>
      </c>
      <c r="E328" s="5" t="s">
        <v>202</v>
      </c>
      <c r="F328" s="5" t="s">
        <v>263</v>
      </c>
      <c r="G328" s="5">
        <v>2028</v>
      </c>
      <c r="H328" s="5" t="s">
        <v>256</v>
      </c>
      <c r="I328" s="6">
        <v>16728</v>
      </c>
    </row>
    <row r="329" spans="1:9" x14ac:dyDescent="0.35">
      <c r="A329" s="5" t="s">
        <v>22</v>
      </c>
      <c r="B329" s="6" t="s">
        <v>23</v>
      </c>
      <c r="C329" s="5" t="s">
        <v>8</v>
      </c>
      <c r="D329" s="6" t="s">
        <v>201</v>
      </c>
      <c r="E329" s="5" t="s">
        <v>202</v>
      </c>
      <c r="F329" s="5" t="s">
        <v>263</v>
      </c>
      <c r="G329" s="5">
        <v>2029</v>
      </c>
      <c r="H329" s="5" t="s">
        <v>256</v>
      </c>
      <c r="I329" s="6">
        <v>16728</v>
      </c>
    </row>
    <row r="330" spans="1:9" x14ac:dyDescent="0.35">
      <c r="A330" s="5" t="s">
        <v>22</v>
      </c>
      <c r="B330" s="6" t="s">
        <v>23</v>
      </c>
      <c r="C330" s="5" t="s">
        <v>8</v>
      </c>
      <c r="D330" s="6" t="s">
        <v>201</v>
      </c>
      <c r="E330" s="5" t="s">
        <v>202</v>
      </c>
      <c r="F330" s="5" t="s">
        <v>263</v>
      </c>
      <c r="G330" s="5">
        <v>2030</v>
      </c>
      <c r="H330" s="5" t="s">
        <v>256</v>
      </c>
      <c r="I330" s="6">
        <v>16728</v>
      </c>
    </row>
    <row r="331" spans="1:9" x14ac:dyDescent="0.35">
      <c r="A331" s="5" t="s">
        <v>22</v>
      </c>
      <c r="B331" s="6" t="s">
        <v>23</v>
      </c>
      <c r="C331" s="5" t="s">
        <v>8</v>
      </c>
      <c r="D331" s="6" t="s">
        <v>201</v>
      </c>
      <c r="E331" s="5" t="s">
        <v>202</v>
      </c>
      <c r="F331" s="5" t="s">
        <v>263</v>
      </c>
      <c r="G331" s="5">
        <v>2031</v>
      </c>
      <c r="H331" s="5" t="s">
        <v>256</v>
      </c>
      <c r="I331" s="6">
        <v>16728</v>
      </c>
    </row>
    <row r="332" spans="1:9" x14ac:dyDescent="0.35">
      <c r="A332" s="5" t="s">
        <v>116</v>
      </c>
      <c r="B332" s="6" t="s">
        <v>117</v>
      </c>
      <c r="C332" s="5" t="s">
        <v>8</v>
      </c>
      <c r="D332" s="6" t="s">
        <v>233</v>
      </c>
      <c r="E332" s="5" t="s">
        <v>234</v>
      </c>
      <c r="F332" s="5" t="s">
        <v>255</v>
      </c>
      <c r="G332" s="5">
        <v>2026</v>
      </c>
      <c r="I332" s="6">
        <v>446824</v>
      </c>
    </row>
    <row r="333" spans="1:9" x14ac:dyDescent="0.35">
      <c r="A333" s="5" t="s">
        <v>116</v>
      </c>
      <c r="B333" s="6" t="s">
        <v>117</v>
      </c>
      <c r="C333" s="5" t="s">
        <v>8</v>
      </c>
      <c r="D333" s="6" t="s">
        <v>233</v>
      </c>
      <c r="E333" s="5" t="s">
        <v>234</v>
      </c>
      <c r="F333" s="5" t="s">
        <v>255</v>
      </c>
      <c r="G333" s="5">
        <v>2027</v>
      </c>
      <c r="I333" s="6">
        <v>446824</v>
      </c>
    </row>
    <row r="334" spans="1:9" x14ac:dyDescent="0.35">
      <c r="A334" s="5" t="s">
        <v>116</v>
      </c>
      <c r="B334" s="6" t="s">
        <v>117</v>
      </c>
      <c r="C334" s="5" t="s">
        <v>8</v>
      </c>
      <c r="D334" s="6" t="s">
        <v>233</v>
      </c>
      <c r="E334" s="5" t="s">
        <v>234</v>
      </c>
      <c r="F334" s="5" t="s">
        <v>255</v>
      </c>
      <c r="G334" s="5">
        <v>2028</v>
      </c>
      <c r="H334" s="5" t="s">
        <v>255</v>
      </c>
      <c r="I334" s="6">
        <v>446824</v>
      </c>
    </row>
    <row r="335" spans="1:9" x14ac:dyDescent="0.35">
      <c r="A335" s="5" t="s">
        <v>116</v>
      </c>
      <c r="B335" s="6" t="s">
        <v>117</v>
      </c>
      <c r="C335" s="5" t="s">
        <v>8</v>
      </c>
      <c r="D335" s="6" t="s">
        <v>233</v>
      </c>
      <c r="E335" s="5" t="s">
        <v>234</v>
      </c>
      <c r="F335" s="5" t="s">
        <v>255</v>
      </c>
      <c r="G335" s="5">
        <v>2029</v>
      </c>
      <c r="H335" s="5" t="s">
        <v>255</v>
      </c>
      <c r="I335" s="6">
        <v>446824</v>
      </c>
    </row>
    <row r="336" spans="1:9" x14ac:dyDescent="0.35">
      <c r="A336" s="5" t="s">
        <v>116</v>
      </c>
      <c r="B336" s="6" t="s">
        <v>117</v>
      </c>
      <c r="C336" s="5" t="s">
        <v>8</v>
      </c>
      <c r="D336" s="6" t="s">
        <v>233</v>
      </c>
      <c r="E336" s="5" t="s">
        <v>234</v>
      </c>
      <c r="F336" s="5" t="s">
        <v>255</v>
      </c>
      <c r="G336" s="5">
        <v>2030</v>
      </c>
      <c r="H336" s="5" t="s">
        <v>255</v>
      </c>
      <c r="I336" s="6">
        <v>446824</v>
      </c>
    </row>
    <row r="337" spans="1:9" x14ac:dyDescent="0.35">
      <c r="A337" s="5" t="s">
        <v>116</v>
      </c>
      <c r="B337" s="6" t="s">
        <v>117</v>
      </c>
      <c r="C337" s="5" t="s">
        <v>8</v>
      </c>
      <c r="D337" s="6" t="s">
        <v>233</v>
      </c>
      <c r="E337" s="5" t="s">
        <v>234</v>
      </c>
      <c r="F337" s="5" t="s">
        <v>255</v>
      </c>
      <c r="G337" s="5">
        <v>2031</v>
      </c>
      <c r="H337" s="5" t="s">
        <v>255</v>
      </c>
      <c r="I337" s="6">
        <v>446824</v>
      </c>
    </row>
    <row r="338" spans="1:9" x14ac:dyDescent="0.35">
      <c r="A338" s="5" t="s">
        <v>118</v>
      </c>
      <c r="B338" s="6" t="s">
        <v>119</v>
      </c>
      <c r="C338" s="5" t="s">
        <v>8</v>
      </c>
      <c r="D338" s="6" t="s">
        <v>233</v>
      </c>
      <c r="E338" s="5" t="s">
        <v>234</v>
      </c>
      <c r="F338" s="5" t="s">
        <v>255</v>
      </c>
      <c r="G338" s="5">
        <v>2026</v>
      </c>
      <c r="I338" s="6">
        <v>223412</v>
      </c>
    </row>
    <row r="339" spans="1:9" x14ac:dyDescent="0.35">
      <c r="A339" s="5" t="s">
        <v>118</v>
      </c>
      <c r="B339" s="6" t="s">
        <v>119</v>
      </c>
      <c r="C339" s="5" t="s">
        <v>8</v>
      </c>
      <c r="D339" s="6" t="s">
        <v>233</v>
      </c>
      <c r="E339" s="5" t="s">
        <v>234</v>
      </c>
      <c r="F339" s="5" t="s">
        <v>255</v>
      </c>
      <c r="G339" s="5">
        <v>2027</v>
      </c>
      <c r="I339" s="6">
        <v>223412</v>
      </c>
    </row>
    <row r="340" spans="1:9" x14ac:dyDescent="0.35">
      <c r="A340" s="5" t="s">
        <v>118</v>
      </c>
      <c r="B340" s="6" t="s">
        <v>119</v>
      </c>
      <c r="C340" s="5" t="s">
        <v>8</v>
      </c>
      <c r="D340" s="6" t="s">
        <v>233</v>
      </c>
      <c r="E340" s="5" t="s">
        <v>234</v>
      </c>
      <c r="F340" s="5" t="s">
        <v>255</v>
      </c>
      <c r="G340" s="5">
        <v>2028</v>
      </c>
      <c r="H340" s="5" t="s">
        <v>255</v>
      </c>
      <c r="I340" s="6">
        <v>223412</v>
      </c>
    </row>
    <row r="341" spans="1:9" x14ac:dyDescent="0.35">
      <c r="A341" s="5" t="s">
        <v>118</v>
      </c>
      <c r="B341" s="6" t="s">
        <v>119</v>
      </c>
      <c r="C341" s="5" t="s">
        <v>8</v>
      </c>
      <c r="D341" s="6" t="s">
        <v>233</v>
      </c>
      <c r="E341" s="5" t="s">
        <v>234</v>
      </c>
      <c r="F341" s="5" t="s">
        <v>255</v>
      </c>
      <c r="G341" s="5">
        <v>2029</v>
      </c>
      <c r="H341" s="5" t="s">
        <v>255</v>
      </c>
      <c r="I341" s="6">
        <v>223412</v>
      </c>
    </row>
    <row r="342" spans="1:9" x14ac:dyDescent="0.35">
      <c r="A342" s="5" t="s">
        <v>118</v>
      </c>
      <c r="B342" s="6" t="s">
        <v>119</v>
      </c>
      <c r="C342" s="5" t="s">
        <v>8</v>
      </c>
      <c r="D342" s="6" t="s">
        <v>233</v>
      </c>
      <c r="E342" s="5" t="s">
        <v>234</v>
      </c>
      <c r="F342" s="5" t="s">
        <v>255</v>
      </c>
      <c r="G342" s="5">
        <v>2030</v>
      </c>
      <c r="H342" s="5" t="s">
        <v>255</v>
      </c>
      <c r="I342" s="6">
        <v>223412</v>
      </c>
    </row>
    <row r="343" spans="1:9" x14ac:dyDescent="0.35">
      <c r="A343" s="5" t="s">
        <v>118</v>
      </c>
      <c r="B343" s="6" t="s">
        <v>119</v>
      </c>
      <c r="C343" s="5" t="s">
        <v>8</v>
      </c>
      <c r="D343" s="6" t="s">
        <v>233</v>
      </c>
      <c r="E343" s="5" t="s">
        <v>234</v>
      </c>
      <c r="F343" s="5" t="s">
        <v>255</v>
      </c>
      <c r="G343" s="5">
        <v>2031</v>
      </c>
      <c r="H343" s="5" t="s">
        <v>255</v>
      </c>
      <c r="I343" s="6">
        <v>223412</v>
      </c>
    </row>
    <row r="344" spans="1:9" x14ac:dyDescent="0.35">
      <c r="A344" s="5" t="s">
        <v>124</v>
      </c>
      <c r="B344" s="6" t="s">
        <v>125</v>
      </c>
      <c r="C344" s="5" t="s">
        <v>8</v>
      </c>
      <c r="D344" s="6" t="s">
        <v>235</v>
      </c>
      <c r="E344" s="5" t="s">
        <v>207</v>
      </c>
      <c r="F344" s="5" t="s">
        <v>255</v>
      </c>
      <c r="G344" s="5">
        <v>2026</v>
      </c>
      <c r="I344" s="6">
        <v>59563</v>
      </c>
    </row>
    <row r="345" spans="1:9" x14ac:dyDescent="0.35">
      <c r="A345" s="5" t="s">
        <v>124</v>
      </c>
      <c r="B345" s="6" t="s">
        <v>125</v>
      </c>
      <c r="C345" s="5" t="s">
        <v>8</v>
      </c>
      <c r="D345" s="6" t="s">
        <v>235</v>
      </c>
      <c r="E345" s="5" t="s">
        <v>207</v>
      </c>
      <c r="F345" s="5" t="s">
        <v>255</v>
      </c>
      <c r="G345" s="5">
        <v>2027</v>
      </c>
      <c r="I345" s="6">
        <v>59563</v>
      </c>
    </row>
    <row r="346" spans="1:9" x14ac:dyDescent="0.35">
      <c r="A346" s="5" t="s">
        <v>124</v>
      </c>
      <c r="B346" s="6" t="s">
        <v>125</v>
      </c>
      <c r="C346" s="5" t="s">
        <v>8</v>
      </c>
      <c r="D346" s="6" t="s">
        <v>235</v>
      </c>
      <c r="E346" s="5" t="s">
        <v>207</v>
      </c>
      <c r="F346" s="5" t="s">
        <v>255</v>
      </c>
      <c r="G346" s="5">
        <v>2028</v>
      </c>
      <c r="H346" s="5" t="s">
        <v>255</v>
      </c>
      <c r="I346" s="6">
        <v>59563</v>
      </c>
    </row>
    <row r="347" spans="1:9" x14ac:dyDescent="0.35">
      <c r="A347" s="5" t="s">
        <v>124</v>
      </c>
      <c r="B347" s="6" t="s">
        <v>125</v>
      </c>
      <c r="C347" s="5" t="s">
        <v>8</v>
      </c>
      <c r="D347" s="6" t="s">
        <v>235</v>
      </c>
      <c r="E347" s="5" t="s">
        <v>207</v>
      </c>
      <c r="F347" s="5" t="s">
        <v>255</v>
      </c>
      <c r="G347" s="5">
        <v>2029</v>
      </c>
      <c r="H347" s="5" t="s">
        <v>255</v>
      </c>
      <c r="I347" s="6">
        <v>59563</v>
      </c>
    </row>
    <row r="348" spans="1:9" x14ac:dyDescent="0.35">
      <c r="A348" s="5" t="s">
        <v>124</v>
      </c>
      <c r="B348" s="6" t="s">
        <v>125</v>
      </c>
      <c r="C348" s="5" t="s">
        <v>8</v>
      </c>
      <c r="D348" s="6" t="s">
        <v>235</v>
      </c>
      <c r="E348" s="5" t="s">
        <v>207</v>
      </c>
      <c r="F348" s="5" t="s">
        <v>255</v>
      </c>
      <c r="G348" s="5">
        <v>2030</v>
      </c>
      <c r="H348" s="5" t="s">
        <v>255</v>
      </c>
      <c r="I348" s="6">
        <v>59563</v>
      </c>
    </row>
    <row r="349" spans="1:9" x14ac:dyDescent="0.35">
      <c r="A349" s="5" t="s">
        <v>124</v>
      </c>
      <c r="B349" s="6" t="s">
        <v>125</v>
      </c>
      <c r="C349" s="5" t="s">
        <v>8</v>
      </c>
      <c r="D349" s="6" t="s">
        <v>235</v>
      </c>
      <c r="E349" s="5" t="s">
        <v>207</v>
      </c>
      <c r="F349" s="5" t="s">
        <v>255</v>
      </c>
      <c r="G349" s="5">
        <v>2031</v>
      </c>
      <c r="H349" s="5" t="s">
        <v>255</v>
      </c>
      <c r="I349" s="6">
        <v>59563</v>
      </c>
    </row>
    <row r="350" spans="1:9" x14ac:dyDescent="0.35">
      <c r="A350" s="5" t="s">
        <v>52</v>
      </c>
      <c r="B350" s="6" t="s">
        <v>53</v>
      </c>
      <c r="C350" s="5" t="s">
        <v>8</v>
      </c>
      <c r="D350" s="6" t="s">
        <v>195</v>
      </c>
      <c r="E350" s="5" t="s">
        <v>196</v>
      </c>
      <c r="F350" s="5" t="s">
        <v>255</v>
      </c>
      <c r="G350" s="5">
        <v>2026</v>
      </c>
      <c r="I350" s="6">
        <v>1147814</v>
      </c>
    </row>
    <row r="351" spans="1:9" x14ac:dyDescent="0.35">
      <c r="A351" s="5" t="s">
        <v>52</v>
      </c>
      <c r="B351" s="6" t="s">
        <v>53</v>
      </c>
      <c r="C351" s="5" t="s">
        <v>8</v>
      </c>
      <c r="D351" s="6" t="s">
        <v>195</v>
      </c>
      <c r="E351" s="5" t="s">
        <v>196</v>
      </c>
      <c r="F351" s="5" t="s">
        <v>255</v>
      </c>
      <c r="G351" s="5">
        <v>2027</v>
      </c>
      <c r="I351" s="6">
        <v>1147814</v>
      </c>
    </row>
    <row r="352" spans="1:9" x14ac:dyDescent="0.35">
      <c r="A352" s="5" t="s">
        <v>52</v>
      </c>
      <c r="B352" s="6" t="s">
        <v>53</v>
      </c>
      <c r="C352" s="5" t="s">
        <v>8</v>
      </c>
      <c r="D352" s="6" t="s">
        <v>195</v>
      </c>
      <c r="E352" s="5" t="s">
        <v>196</v>
      </c>
      <c r="F352" s="5" t="s">
        <v>255</v>
      </c>
      <c r="G352" s="5">
        <v>2028</v>
      </c>
      <c r="H352" s="5" t="s">
        <v>255</v>
      </c>
      <c r="I352" s="6">
        <v>1147814</v>
      </c>
    </row>
    <row r="353" spans="1:9" x14ac:dyDescent="0.35">
      <c r="A353" s="5" t="s">
        <v>52</v>
      </c>
      <c r="B353" s="6" t="s">
        <v>53</v>
      </c>
      <c r="C353" s="5" t="s">
        <v>8</v>
      </c>
      <c r="D353" s="6" t="s">
        <v>195</v>
      </c>
      <c r="E353" s="5" t="s">
        <v>196</v>
      </c>
      <c r="F353" s="5" t="s">
        <v>255</v>
      </c>
      <c r="G353" s="5">
        <v>2029</v>
      </c>
      <c r="H353" s="5" t="s">
        <v>255</v>
      </c>
      <c r="I353" s="6">
        <v>1147814</v>
      </c>
    </row>
    <row r="354" spans="1:9" x14ac:dyDescent="0.35">
      <c r="A354" s="5" t="s">
        <v>52</v>
      </c>
      <c r="B354" s="6" t="s">
        <v>53</v>
      </c>
      <c r="C354" s="5" t="s">
        <v>8</v>
      </c>
      <c r="D354" s="6" t="s">
        <v>195</v>
      </c>
      <c r="E354" s="5" t="s">
        <v>196</v>
      </c>
      <c r="F354" s="5" t="s">
        <v>255</v>
      </c>
      <c r="G354" s="5">
        <v>2030</v>
      </c>
      <c r="H354" s="5" t="s">
        <v>255</v>
      </c>
      <c r="I354" s="6">
        <v>1147814</v>
      </c>
    </row>
    <row r="355" spans="1:9" x14ac:dyDescent="0.35">
      <c r="A355" s="5" t="s">
        <v>52</v>
      </c>
      <c r="B355" s="6" t="s">
        <v>53</v>
      </c>
      <c r="C355" s="5" t="s">
        <v>8</v>
      </c>
      <c r="D355" s="6" t="s">
        <v>195</v>
      </c>
      <c r="E355" s="5" t="s">
        <v>196</v>
      </c>
      <c r="F355" s="5" t="s">
        <v>255</v>
      </c>
      <c r="G355" s="5">
        <v>2031</v>
      </c>
      <c r="H355" s="5" t="s">
        <v>255</v>
      </c>
      <c r="I355" s="6">
        <v>1147814</v>
      </c>
    </row>
    <row r="356" spans="1:9" x14ac:dyDescent="0.35">
      <c r="A356" s="5" t="s">
        <v>54</v>
      </c>
      <c r="B356" s="6" t="s">
        <v>55</v>
      </c>
      <c r="C356" s="5" t="s">
        <v>8</v>
      </c>
      <c r="D356" s="6" t="s">
        <v>195</v>
      </c>
      <c r="E356" s="5" t="s">
        <v>196</v>
      </c>
      <c r="F356" s="5" t="s">
        <v>255</v>
      </c>
      <c r="G356" s="5">
        <v>2026</v>
      </c>
      <c r="I356" s="6">
        <v>860859</v>
      </c>
    </row>
    <row r="357" spans="1:9" x14ac:dyDescent="0.35">
      <c r="A357" s="5" t="s">
        <v>54</v>
      </c>
      <c r="B357" s="6" t="s">
        <v>55</v>
      </c>
      <c r="C357" s="5" t="s">
        <v>8</v>
      </c>
      <c r="D357" s="6" t="s">
        <v>195</v>
      </c>
      <c r="E357" s="5" t="s">
        <v>196</v>
      </c>
      <c r="F357" s="5" t="s">
        <v>255</v>
      </c>
      <c r="G357" s="5">
        <v>2027</v>
      </c>
      <c r="I357" s="6">
        <v>860859</v>
      </c>
    </row>
    <row r="358" spans="1:9" x14ac:dyDescent="0.35">
      <c r="A358" s="5" t="s">
        <v>54</v>
      </c>
      <c r="B358" s="6" t="s">
        <v>55</v>
      </c>
      <c r="C358" s="5" t="s">
        <v>8</v>
      </c>
      <c r="D358" s="6" t="s">
        <v>195</v>
      </c>
      <c r="E358" s="5" t="s">
        <v>196</v>
      </c>
      <c r="F358" s="5" t="s">
        <v>255</v>
      </c>
      <c r="G358" s="5">
        <v>2028</v>
      </c>
      <c r="H358" s="5" t="s">
        <v>255</v>
      </c>
      <c r="I358" s="6">
        <v>860859</v>
      </c>
    </row>
    <row r="359" spans="1:9" x14ac:dyDescent="0.35">
      <c r="A359" s="5" t="s">
        <v>54</v>
      </c>
      <c r="B359" s="6" t="s">
        <v>55</v>
      </c>
      <c r="C359" s="5" t="s">
        <v>8</v>
      </c>
      <c r="D359" s="6" t="s">
        <v>195</v>
      </c>
      <c r="E359" s="5" t="s">
        <v>196</v>
      </c>
      <c r="F359" s="5" t="s">
        <v>255</v>
      </c>
      <c r="G359" s="5">
        <v>2029</v>
      </c>
      <c r="H359" s="5" t="s">
        <v>255</v>
      </c>
      <c r="I359" s="6">
        <v>860859</v>
      </c>
    </row>
    <row r="360" spans="1:9" x14ac:dyDescent="0.35">
      <c r="A360" s="5" t="s">
        <v>54</v>
      </c>
      <c r="B360" s="6" t="s">
        <v>55</v>
      </c>
      <c r="C360" s="5" t="s">
        <v>8</v>
      </c>
      <c r="D360" s="6" t="s">
        <v>195</v>
      </c>
      <c r="E360" s="5" t="s">
        <v>196</v>
      </c>
      <c r="F360" s="5" t="s">
        <v>255</v>
      </c>
      <c r="G360" s="5">
        <v>2030</v>
      </c>
      <c r="H360" s="5" t="s">
        <v>255</v>
      </c>
      <c r="I360" s="6">
        <v>860859</v>
      </c>
    </row>
    <row r="361" spans="1:9" x14ac:dyDescent="0.35">
      <c r="A361" s="5" t="s">
        <v>54</v>
      </c>
      <c r="B361" s="6" t="s">
        <v>55</v>
      </c>
      <c r="C361" s="5" t="s">
        <v>8</v>
      </c>
      <c r="D361" s="6" t="s">
        <v>195</v>
      </c>
      <c r="E361" s="5" t="s">
        <v>196</v>
      </c>
      <c r="F361" s="5" t="s">
        <v>255</v>
      </c>
      <c r="G361" s="5">
        <v>2031</v>
      </c>
      <c r="H361" s="5" t="s">
        <v>255</v>
      </c>
      <c r="I361" s="6">
        <v>860859</v>
      </c>
    </row>
    <row r="362" spans="1:9" x14ac:dyDescent="0.35">
      <c r="A362" s="5" t="s">
        <v>56</v>
      </c>
      <c r="B362" s="6" t="s">
        <v>57</v>
      </c>
      <c r="C362" s="5" t="s">
        <v>8</v>
      </c>
      <c r="D362" s="6" t="s">
        <v>195</v>
      </c>
      <c r="E362" s="5" t="s">
        <v>196</v>
      </c>
      <c r="F362" s="5" t="s">
        <v>255</v>
      </c>
      <c r="G362" s="5">
        <v>2026</v>
      </c>
      <c r="I362" s="6">
        <v>286953</v>
      </c>
    </row>
    <row r="363" spans="1:9" x14ac:dyDescent="0.35">
      <c r="A363" s="5" t="s">
        <v>56</v>
      </c>
      <c r="B363" s="6" t="s">
        <v>57</v>
      </c>
      <c r="C363" s="5" t="s">
        <v>8</v>
      </c>
      <c r="D363" s="6" t="s">
        <v>195</v>
      </c>
      <c r="E363" s="5" t="s">
        <v>196</v>
      </c>
      <c r="F363" s="5" t="s">
        <v>255</v>
      </c>
      <c r="G363" s="5">
        <v>2027</v>
      </c>
      <c r="I363" s="6">
        <v>286953</v>
      </c>
    </row>
    <row r="364" spans="1:9" x14ac:dyDescent="0.35">
      <c r="A364" s="5" t="s">
        <v>56</v>
      </c>
      <c r="B364" s="6" t="s">
        <v>57</v>
      </c>
      <c r="C364" s="5" t="s">
        <v>8</v>
      </c>
      <c r="D364" s="6" t="s">
        <v>195</v>
      </c>
      <c r="E364" s="5" t="s">
        <v>196</v>
      </c>
      <c r="F364" s="5" t="s">
        <v>255</v>
      </c>
      <c r="G364" s="5">
        <v>2028</v>
      </c>
      <c r="H364" s="5" t="s">
        <v>255</v>
      </c>
      <c r="I364" s="6">
        <v>286953</v>
      </c>
    </row>
    <row r="365" spans="1:9" x14ac:dyDescent="0.35">
      <c r="A365" s="5" t="s">
        <v>56</v>
      </c>
      <c r="B365" s="6" t="s">
        <v>57</v>
      </c>
      <c r="C365" s="5" t="s">
        <v>8</v>
      </c>
      <c r="D365" s="6" t="s">
        <v>195</v>
      </c>
      <c r="E365" s="5" t="s">
        <v>196</v>
      </c>
      <c r="F365" s="5" t="s">
        <v>255</v>
      </c>
      <c r="G365" s="5">
        <v>2029</v>
      </c>
      <c r="H365" s="5" t="s">
        <v>255</v>
      </c>
      <c r="I365" s="6">
        <v>286953</v>
      </c>
    </row>
    <row r="366" spans="1:9" x14ac:dyDescent="0.35">
      <c r="A366" s="5" t="s">
        <v>56</v>
      </c>
      <c r="B366" s="6" t="s">
        <v>57</v>
      </c>
      <c r="C366" s="5" t="s">
        <v>8</v>
      </c>
      <c r="D366" s="6" t="s">
        <v>195</v>
      </c>
      <c r="E366" s="5" t="s">
        <v>196</v>
      </c>
      <c r="F366" s="5" t="s">
        <v>255</v>
      </c>
      <c r="G366" s="5">
        <v>2030</v>
      </c>
      <c r="H366" s="5" t="s">
        <v>255</v>
      </c>
      <c r="I366" s="6">
        <v>286953</v>
      </c>
    </row>
    <row r="367" spans="1:9" x14ac:dyDescent="0.35">
      <c r="A367" s="5" t="s">
        <v>56</v>
      </c>
      <c r="B367" s="6" t="s">
        <v>57</v>
      </c>
      <c r="C367" s="5" t="s">
        <v>8</v>
      </c>
      <c r="D367" s="6" t="s">
        <v>195</v>
      </c>
      <c r="E367" s="5" t="s">
        <v>196</v>
      </c>
      <c r="F367" s="5" t="s">
        <v>255</v>
      </c>
      <c r="G367" s="5">
        <v>2031</v>
      </c>
      <c r="H367" s="5" t="s">
        <v>255</v>
      </c>
      <c r="I367" s="6">
        <v>286953</v>
      </c>
    </row>
    <row r="368" spans="1:9" x14ac:dyDescent="0.35">
      <c r="A368" s="5" t="s">
        <v>28</v>
      </c>
      <c r="B368" s="6" t="s">
        <v>29</v>
      </c>
      <c r="C368" s="5" t="s">
        <v>8</v>
      </c>
      <c r="D368" s="6" t="s">
        <v>205</v>
      </c>
      <c r="E368" s="5" t="s">
        <v>194</v>
      </c>
      <c r="F368" s="5" t="s">
        <v>255</v>
      </c>
      <c r="G368" s="5">
        <v>2026</v>
      </c>
      <c r="I368" s="6">
        <v>47536</v>
      </c>
    </row>
    <row r="369" spans="1:9" x14ac:dyDescent="0.35">
      <c r="A369" s="5" t="s">
        <v>28</v>
      </c>
      <c r="B369" s="6" t="s">
        <v>29</v>
      </c>
      <c r="C369" s="5" t="s">
        <v>8</v>
      </c>
      <c r="D369" s="6" t="s">
        <v>205</v>
      </c>
      <c r="E369" s="5" t="s">
        <v>194</v>
      </c>
      <c r="F369" s="5" t="s">
        <v>255</v>
      </c>
      <c r="G369" s="5">
        <v>2027</v>
      </c>
      <c r="I369" s="6">
        <v>47536</v>
      </c>
    </row>
    <row r="370" spans="1:9" x14ac:dyDescent="0.35">
      <c r="A370" s="5" t="s">
        <v>28</v>
      </c>
      <c r="B370" s="6" t="s">
        <v>29</v>
      </c>
      <c r="C370" s="5" t="s">
        <v>8</v>
      </c>
      <c r="D370" s="6" t="s">
        <v>205</v>
      </c>
      <c r="E370" s="5" t="s">
        <v>194</v>
      </c>
      <c r="F370" s="5" t="s">
        <v>255</v>
      </c>
      <c r="G370" s="5">
        <v>2028</v>
      </c>
      <c r="H370" s="5" t="s">
        <v>255</v>
      </c>
      <c r="I370" s="6">
        <v>47536</v>
      </c>
    </row>
    <row r="371" spans="1:9" x14ac:dyDescent="0.35">
      <c r="A371" s="5" t="s">
        <v>28</v>
      </c>
      <c r="B371" s="6" t="s">
        <v>29</v>
      </c>
      <c r="C371" s="5" t="s">
        <v>8</v>
      </c>
      <c r="D371" s="6" t="s">
        <v>205</v>
      </c>
      <c r="E371" s="5" t="s">
        <v>194</v>
      </c>
      <c r="F371" s="5" t="s">
        <v>255</v>
      </c>
      <c r="G371" s="5">
        <v>2029</v>
      </c>
      <c r="H371" s="5" t="s">
        <v>255</v>
      </c>
      <c r="I371" s="6">
        <v>47536</v>
      </c>
    </row>
    <row r="372" spans="1:9" x14ac:dyDescent="0.35">
      <c r="A372" s="5" t="s">
        <v>28</v>
      </c>
      <c r="B372" s="6" t="s">
        <v>29</v>
      </c>
      <c r="C372" s="5" t="s">
        <v>8</v>
      </c>
      <c r="D372" s="6" t="s">
        <v>205</v>
      </c>
      <c r="E372" s="5" t="s">
        <v>194</v>
      </c>
      <c r="F372" s="5" t="s">
        <v>255</v>
      </c>
      <c r="G372" s="5">
        <v>2030</v>
      </c>
      <c r="H372" s="5" t="s">
        <v>255</v>
      </c>
      <c r="I372" s="6">
        <v>47536</v>
      </c>
    </row>
    <row r="373" spans="1:9" x14ac:dyDescent="0.35">
      <c r="A373" s="5" t="s">
        <v>28</v>
      </c>
      <c r="B373" s="6" t="s">
        <v>29</v>
      </c>
      <c r="C373" s="5" t="s">
        <v>8</v>
      </c>
      <c r="D373" s="6" t="s">
        <v>205</v>
      </c>
      <c r="E373" s="5" t="s">
        <v>194</v>
      </c>
      <c r="F373" s="5" t="s">
        <v>255</v>
      </c>
      <c r="G373" s="5">
        <v>2031</v>
      </c>
      <c r="H373" s="5" t="s">
        <v>255</v>
      </c>
      <c r="I373" s="6">
        <v>47536</v>
      </c>
    </row>
    <row r="374" spans="1:9" x14ac:dyDescent="0.35">
      <c r="A374" s="5" t="s">
        <v>30</v>
      </c>
      <c r="B374" s="6" t="s">
        <v>31</v>
      </c>
      <c r="C374" s="5" t="s">
        <v>8</v>
      </c>
      <c r="D374" s="6" t="s">
        <v>205</v>
      </c>
      <c r="E374" s="5" t="s">
        <v>194</v>
      </c>
      <c r="F374" s="5" t="s">
        <v>255</v>
      </c>
      <c r="G374" s="5">
        <v>2026</v>
      </c>
      <c r="I374" s="6">
        <v>47536</v>
      </c>
    </row>
    <row r="375" spans="1:9" x14ac:dyDescent="0.35">
      <c r="A375" s="5" t="s">
        <v>30</v>
      </c>
      <c r="B375" s="6" t="s">
        <v>31</v>
      </c>
      <c r="C375" s="5" t="s">
        <v>8</v>
      </c>
      <c r="D375" s="6" t="s">
        <v>205</v>
      </c>
      <c r="E375" s="5" t="s">
        <v>194</v>
      </c>
      <c r="F375" s="5" t="s">
        <v>255</v>
      </c>
      <c r="G375" s="5">
        <v>2027</v>
      </c>
      <c r="I375" s="6">
        <v>47536</v>
      </c>
    </row>
    <row r="376" spans="1:9" x14ac:dyDescent="0.35">
      <c r="A376" s="5" t="s">
        <v>30</v>
      </c>
      <c r="B376" s="6" t="s">
        <v>31</v>
      </c>
      <c r="C376" s="5" t="s">
        <v>8</v>
      </c>
      <c r="D376" s="6" t="s">
        <v>205</v>
      </c>
      <c r="E376" s="5" t="s">
        <v>194</v>
      </c>
      <c r="F376" s="5" t="s">
        <v>255</v>
      </c>
      <c r="G376" s="5">
        <v>2028</v>
      </c>
      <c r="H376" s="5" t="s">
        <v>255</v>
      </c>
      <c r="I376" s="6">
        <v>47536</v>
      </c>
    </row>
    <row r="377" spans="1:9" x14ac:dyDescent="0.35">
      <c r="A377" s="5" t="s">
        <v>30</v>
      </c>
      <c r="B377" s="6" t="s">
        <v>31</v>
      </c>
      <c r="C377" s="5" t="s">
        <v>8</v>
      </c>
      <c r="D377" s="6" t="s">
        <v>205</v>
      </c>
      <c r="E377" s="5" t="s">
        <v>194</v>
      </c>
      <c r="F377" s="5" t="s">
        <v>255</v>
      </c>
      <c r="G377" s="5">
        <v>2029</v>
      </c>
      <c r="H377" s="5" t="s">
        <v>255</v>
      </c>
      <c r="I377" s="6">
        <v>47536</v>
      </c>
    </row>
    <row r="378" spans="1:9" x14ac:dyDescent="0.35">
      <c r="A378" s="5" t="s">
        <v>30</v>
      </c>
      <c r="B378" s="6" t="s">
        <v>31</v>
      </c>
      <c r="C378" s="5" t="s">
        <v>8</v>
      </c>
      <c r="D378" s="6" t="s">
        <v>205</v>
      </c>
      <c r="E378" s="5" t="s">
        <v>194</v>
      </c>
      <c r="F378" s="5" t="s">
        <v>255</v>
      </c>
      <c r="G378" s="5">
        <v>2030</v>
      </c>
      <c r="H378" s="5" t="s">
        <v>255</v>
      </c>
      <c r="I378" s="6">
        <v>47536</v>
      </c>
    </row>
    <row r="379" spans="1:9" x14ac:dyDescent="0.35">
      <c r="A379" s="5" t="s">
        <v>30</v>
      </c>
      <c r="B379" s="6" t="s">
        <v>31</v>
      </c>
      <c r="C379" s="5" t="s">
        <v>8</v>
      </c>
      <c r="D379" s="6" t="s">
        <v>205</v>
      </c>
      <c r="E379" s="5" t="s">
        <v>194</v>
      </c>
      <c r="F379" s="5" t="s">
        <v>255</v>
      </c>
      <c r="G379" s="5">
        <v>2031</v>
      </c>
      <c r="H379" s="5" t="s">
        <v>255</v>
      </c>
      <c r="I379" s="6">
        <v>47536</v>
      </c>
    </row>
    <row r="380" spans="1:9" x14ac:dyDescent="0.35">
      <c r="A380" s="5" t="s">
        <v>32</v>
      </c>
      <c r="B380" s="6" t="s">
        <v>33</v>
      </c>
      <c r="C380" s="5" t="s">
        <v>8</v>
      </c>
      <c r="D380" s="6" t="s">
        <v>205</v>
      </c>
      <c r="E380" s="5" t="s">
        <v>194</v>
      </c>
      <c r="F380" s="5" t="s">
        <v>255</v>
      </c>
      <c r="G380" s="5">
        <v>2026</v>
      </c>
      <c r="I380" s="6">
        <v>47536</v>
      </c>
    </row>
    <row r="381" spans="1:9" x14ac:dyDescent="0.35">
      <c r="A381" s="5" t="s">
        <v>32</v>
      </c>
      <c r="B381" s="6" t="s">
        <v>33</v>
      </c>
      <c r="C381" s="5" t="s">
        <v>8</v>
      </c>
      <c r="D381" s="6" t="s">
        <v>205</v>
      </c>
      <c r="E381" s="5" t="s">
        <v>194</v>
      </c>
      <c r="F381" s="5" t="s">
        <v>255</v>
      </c>
      <c r="G381" s="5">
        <v>2027</v>
      </c>
      <c r="I381" s="6">
        <v>47536</v>
      </c>
    </row>
    <row r="382" spans="1:9" x14ac:dyDescent="0.35">
      <c r="A382" s="5" t="s">
        <v>32</v>
      </c>
      <c r="B382" s="6" t="s">
        <v>33</v>
      </c>
      <c r="C382" s="5" t="s">
        <v>8</v>
      </c>
      <c r="D382" s="6" t="s">
        <v>205</v>
      </c>
      <c r="E382" s="5" t="s">
        <v>194</v>
      </c>
      <c r="F382" s="5" t="s">
        <v>255</v>
      </c>
      <c r="G382" s="5">
        <v>2028</v>
      </c>
      <c r="H382" s="5" t="s">
        <v>255</v>
      </c>
      <c r="I382" s="6">
        <v>47536</v>
      </c>
    </row>
    <row r="383" spans="1:9" x14ac:dyDescent="0.35">
      <c r="A383" s="5" t="s">
        <v>32</v>
      </c>
      <c r="B383" s="6" t="s">
        <v>33</v>
      </c>
      <c r="C383" s="5" t="s">
        <v>8</v>
      </c>
      <c r="D383" s="6" t="s">
        <v>205</v>
      </c>
      <c r="E383" s="5" t="s">
        <v>194</v>
      </c>
      <c r="F383" s="5" t="s">
        <v>255</v>
      </c>
      <c r="G383" s="5">
        <v>2029</v>
      </c>
      <c r="H383" s="5" t="s">
        <v>255</v>
      </c>
      <c r="I383" s="6">
        <v>47536</v>
      </c>
    </row>
    <row r="384" spans="1:9" x14ac:dyDescent="0.35">
      <c r="A384" s="5" t="s">
        <v>32</v>
      </c>
      <c r="B384" s="6" t="s">
        <v>33</v>
      </c>
      <c r="C384" s="5" t="s">
        <v>8</v>
      </c>
      <c r="D384" s="6" t="s">
        <v>205</v>
      </c>
      <c r="E384" s="5" t="s">
        <v>194</v>
      </c>
      <c r="F384" s="5" t="s">
        <v>255</v>
      </c>
      <c r="G384" s="5">
        <v>2030</v>
      </c>
      <c r="H384" s="5" t="s">
        <v>255</v>
      </c>
      <c r="I384" s="6">
        <v>47536</v>
      </c>
    </row>
    <row r="385" spans="1:9" x14ac:dyDescent="0.35">
      <c r="A385" s="5" t="s">
        <v>32</v>
      </c>
      <c r="B385" s="6" t="s">
        <v>33</v>
      </c>
      <c r="C385" s="5" t="s">
        <v>8</v>
      </c>
      <c r="D385" s="6" t="s">
        <v>205</v>
      </c>
      <c r="E385" s="5" t="s">
        <v>194</v>
      </c>
      <c r="F385" s="5" t="s">
        <v>255</v>
      </c>
      <c r="G385" s="5">
        <v>2031</v>
      </c>
      <c r="H385" s="5" t="s">
        <v>255</v>
      </c>
      <c r="I385" s="6">
        <v>47536</v>
      </c>
    </row>
    <row r="386" spans="1:9" x14ac:dyDescent="0.35">
      <c r="A386" s="5" t="s">
        <v>34</v>
      </c>
      <c r="B386" s="6" t="s">
        <v>35</v>
      </c>
      <c r="C386" s="5" t="s">
        <v>8</v>
      </c>
      <c r="D386" s="6" t="s">
        <v>205</v>
      </c>
      <c r="E386" s="5" t="s">
        <v>194</v>
      </c>
      <c r="F386" s="5" t="s">
        <v>255</v>
      </c>
      <c r="G386" s="5">
        <v>2026</v>
      </c>
      <c r="I386" s="6">
        <v>47536</v>
      </c>
    </row>
    <row r="387" spans="1:9" x14ac:dyDescent="0.35">
      <c r="A387" s="5" t="s">
        <v>34</v>
      </c>
      <c r="B387" s="6" t="s">
        <v>35</v>
      </c>
      <c r="C387" s="5" t="s">
        <v>8</v>
      </c>
      <c r="D387" s="6" t="s">
        <v>205</v>
      </c>
      <c r="E387" s="5" t="s">
        <v>194</v>
      </c>
      <c r="F387" s="5" t="s">
        <v>255</v>
      </c>
      <c r="G387" s="5">
        <v>2027</v>
      </c>
      <c r="I387" s="6">
        <v>47536</v>
      </c>
    </row>
    <row r="388" spans="1:9" x14ac:dyDescent="0.35">
      <c r="A388" s="5" t="s">
        <v>34</v>
      </c>
      <c r="B388" s="6" t="s">
        <v>35</v>
      </c>
      <c r="C388" s="5" t="s">
        <v>8</v>
      </c>
      <c r="D388" s="6" t="s">
        <v>205</v>
      </c>
      <c r="E388" s="5" t="s">
        <v>194</v>
      </c>
      <c r="F388" s="5" t="s">
        <v>255</v>
      </c>
      <c r="G388" s="5">
        <v>2028</v>
      </c>
      <c r="H388" s="5" t="s">
        <v>255</v>
      </c>
      <c r="I388" s="6">
        <v>47536</v>
      </c>
    </row>
    <row r="389" spans="1:9" x14ac:dyDescent="0.35">
      <c r="A389" s="5" t="s">
        <v>34</v>
      </c>
      <c r="B389" s="6" t="s">
        <v>35</v>
      </c>
      <c r="C389" s="5" t="s">
        <v>8</v>
      </c>
      <c r="D389" s="6" t="s">
        <v>205</v>
      </c>
      <c r="E389" s="5" t="s">
        <v>194</v>
      </c>
      <c r="F389" s="5" t="s">
        <v>255</v>
      </c>
      <c r="G389" s="5">
        <v>2029</v>
      </c>
      <c r="H389" s="5" t="s">
        <v>255</v>
      </c>
      <c r="I389" s="6">
        <v>47536</v>
      </c>
    </row>
    <row r="390" spans="1:9" x14ac:dyDescent="0.35">
      <c r="A390" s="5" t="s">
        <v>34</v>
      </c>
      <c r="B390" s="6" t="s">
        <v>35</v>
      </c>
      <c r="C390" s="5" t="s">
        <v>8</v>
      </c>
      <c r="D390" s="6" t="s">
        <v>205</v>
      </c>
      <c r="E390" s="5" t="s">
        <v>194</v>
      </c>
      <c r="F390" s="5" t="s">
        <v>255</v>
      </c>
      <c r="G390" s="5">
        <v>2030</v>
      </c>
      <c r="H390" s="5" t="s">
        <v>255</v>
      </c>
      <c r="I390" s="6">
        <v>47536</v>
      </c>
    </row>
    <row r="391" spans="1:9" x14ac:dyDescent="0.35">
      <c r="A391" s="5" t="s">
        <v>34</v>
      </c>
      <c r="B391" s="6" t="s">
        <v>35</v>
      </c>
      <c r="C391" s="5" t="s">
        <v>8</v>
      </c>
      <c r="D391" s="6" t="s">
        <v>205</v>
      </c>
      <c r="E391" s="5" t="s">
        <v>194</v>
      </c>
      <c r="F391" s="5" t="s">
        <v>255</v>
      </c>
      <c r="G391" s="5">
        <v>2031</v>
      </c>
      <c r="H391" s="5" t="s">
        <v>255</v>
      </c>
      <c r="I391" s="6">
        <v>47536</v>
      </c>
    </row>
    <row r="392" spans="1:9" x14ac:dyDescent="0.35">
      <c r="A392" s="5" t="s">
        <v>42</v>
      </c>
      <c r="B392" s="6" t="s">
        <v>43</v>
      </c>
      <c r="C392" s="5" t="s">
        <v>8</v>
      </c>
      <c r="D392" s="6" t="s">
        <v>209</v>
      </c>
      <c r="E392" s="5" t="s">
        <v>210</v>
      </c>
      <c r="F392" s="5" t="s">
        <v>255</v>
      </c>
      <c r="G392" s="5">
        <v>2026</v>
      </c>
      <c r="I392" s="6">
        <v>18193</v>
      </c>
    </row>
    <row r="393" spans="1:9" x14ac:dyDescent="0.35">
      <c r="A393" s="5" t="s">
        <v>42</v>
      </c>
      <c r="B393" s="6" t="s">
        <v>43</v>
      </c>
      <c r="C393" s="5" t="s">
        <v>8</v>
      </c>
      <c r="D393" s="6" t="s">
        <v>209</v>
      </c>
      <c r="E393" s="5" t="s">
        <v>210</v>
      </c>
      <c r="F393" s="5" t="s">
        <v>255</v>
      </c>
      <c r="G393" s="5">
        <v>2027</v>
      </c>
      <c r="I393" s="6">
        <v>18193</v>
      </c>
    </row>
    <row r="394" spans="1:9" x14ac:dyDescent="0.35">
      <c r="A394" s="5" t="s">
        <v>42</v>
      </c>
      <c r="B394" s="6" t="s">
        <v>43</v>
      </c>
      <c r="C394" s="5" t="s">
        <v>8</v>
      </c>
      <c r="D394" s="6" t="s">
        <v>209</v>
      </c>
      <c r="E394" s="5" t="s">
        <v>210</v>
      </c>
      <c r="F394" s="5" t="s">
        <v>255</v>
      </c>
      <c r="G394" s="5">
        <v>2028</v>
      </c>
      <c r="H394" s="5" t="s">
        <v>255</v>
      </c>
      <c r="I394" s="6">
        <v>18193</v>
      </c>
    </row>
    <row r="395" spans="1:9" x14ac:dyDescent="0.35">
      <c r="A395" s="5" t="s">
        <v>42</v>
      </c>
      <c r="B395" s="6" t="s">
        <v>43</v>
      </c>
      <c r="C395" s="5" t="s">
        <v>8</v>
      </c>
      <c r="D395" s="6" t="s">
        <v>209</v>
      </c>
      <c r="E395" s="5" t="s">
        <v>210</v>
      </c>
      <c r="F395" s="5" t="s">
        <v>255</v>
      </c>
      <c r="G395" s="5">
        <v>2029</v>
      </c>
      <c r="H395" s="5" t="s">
        <v>255</v>
      </c>
      <c r="I395" s="6">
        <v>18193</v>
      </c>
    </row>
    <row r="396" spans="1:9" x14ac:dyDescent="0.35">
      <c r="A396" s="5" t="s">
        <v>42</v>
      </c>
      <c r="B396" s="6" t="s">
        <v>43</v>
      </c>
      <c r="C396" s="5" t="s">
        <v>8</v>
      </c>
      <c r="D396" s="6" t="s">
        <v>209</v>
      </c>
      <c r="E396" s="5" t="s">
        <v>210</v>
      </c>
      <c r="F396" s="5" t="s">
        <v>255</v>
      </c>
      <c r="G396" s="5">
        <v>2030</v>
      </c>
      <c r="H396" s="5" t="s">
        <v>255</v>
      </c>
      <c r="I396" s="6">
        <v>18193</v>
      </c>
    </row>
    <row r="397" spans="1:9" x14ac:dyDescent="0.35">
      <c r="A397" s="5" t="s">
        <v>42</v>
      </c>
      <c r="B397" s="6" t="s">
        <v>43</v>
      </c>
      <c r="C397" s="5" t="s">
        <v>8</v>
      </c>
      <c r="D397" s="6" t="s">
        <v>209</v>
      </c>
      <c r="E397" s="5" t="s">
        <v>210</v>
      </c>
      <c r="F397" s="5" t="s">
        <v>255</v>
      </c>
      <c r="G397" s="5">
        <v>2031</v>
      </c>
      <c r="H397" s="5" t="s">
        <v>255</v>
      </c>
      <c r="I397" s="6">
        <v>18193</v>
      </c>
    </row>
    <row r="398" spans="1:9" x14ac:dyDescent="0.35">
      <c r="A398" s="5" t="s">
        <v>48</v>
      </c>
      <c r="B398" s="6" t="s">
        <v>49</v>
      </c>
      <c r="C398" s="5" t="s">
        <v>8</v>
      </c>
      <c r="D398" s="6" t="s">
        <v>215</v>
      </c>
      <c r="E398" s="5" t="s">
        <v>216</v>
      </c>
      <c r="F398" s="5" t="s">
        <v>255</v>
      </c>
      <c r="G398" s="5">
        <v>2026</v>
      </c>
      <c r="I398" s="6">
        <v>26779</v>
      </c>
    </row>
    <row r="399" spans="1:9" x14ac:dyDescent="0.35">
      <c r="A399" s="5" t="s">
        <v>48</v>
      </c>
      <c r="B399" s="6" t="s">
        <v>49</v>
      </c>
      <c r="C399" s="5" t="s">
        <v>8</v>
      </c>
      <c r="D399" s="6" t="s">
        <v>215</v>
      </c>
      <c r="E399" s="5" t="s">
        <v>216</v>
      </c>
      <c r="F399" s="5" t="s">
        <v>255</v>
      </c>
      <c r="G399" s="5">
        <v>2027</v>
      </c>
      <c r="I399" s="6">
        <v>26779</v>
      </c>
    </row>
    <row r="400" spans="1:9" x14ac:dyDescent="0.35">
      <c r="A400" s="5" t="s">
        <v>48</v>
      </c>
      <c r="B400" s="6" t="s">
        <v>49</v>
      </c>
      <c r="C400" s="5" t="s">
        <v>8</v>
      </c>
      <c r="D400" s="6" t="s">
        <v>215</v>
      </c>
      <c r="E400" s="5" t="s">
        <v>216</v>
      </c>
      <c r="F400" s="5" t="s">
        <v>255</v>
      </c>
      <c r="G400" s="5">
        <v>2028</v>
      </c>
      <c r="H400" s="5" t="s">
        <v>255</v>
      </c>
      <c r="I400" s="6">
        <v>26779</v>
      </c>
    </row>
    <row r="401" spans="1:9" x14ac:dyDescent="0.35">
      <c r="A401" s="5" t="s">
        <v>48</v>
      </c>
      <c r="B401" s="6" t="s">
        <v>49</v>
      </c>
      <c r="C401" s="5" t="s">
        <v>8</v>
      </c>
      <c r="D401" s="6" t="s">
        <v>215</v>
      </c>
      <c r="E401" s="5" t="s">
        <v>216</v>
      </c>
      <c r="F401" s="5" t="s">
        <v>255</v>
      </c>
      <c r="G401" s="5">
        <v>2029</v>
      </c>
      <c r="H401" s="5" t="s">
        <v>255</v>
      </c>
      <c r="I401" s="6">
        <v>26779</v>
      </c>
    </row>
    <row r="402" spans="1:9" x14ac:dyDescent="0.35">
      <c r="A402" s="5" t="s">
        <v>48</v>
      </c>
      <c r="B402" s="6" t="s">
        <v>49</v>
      </c>
      <c r="C402" s="5" t="s">
        <v>8</v>
      </c>
      <c r="D402" s="6" t="s">
        <v>215</v>
      </c>
      <c r="E402" s="5" t="s">
        <v>216</v>
      </c>
      <c r="F402" s="5" t="s">
        <v>255</v>
      </c>
      <c r="G402" s="5">
        <v>2030</v>
      </c>
      <c r="H402" s="5" t="s">
        <v>255</v>
      </c>
      <c r="I402" s="6">
        <v>26779</v>
      </c>
    </row>
    <row r="403" spans="1:9" x14ac:dyDescent="0.35">
      <c r="A403" s="5" t="s">
        <v>48</v>
      </c>
      <c r="B403" s="6" t="s">
        <v>49</v>
      </c>
      <c r="C403" s="5" t="s">
        <v>8</v>
      </c>
      <c r="D403" s="6" t="s">
        <v>215</v>
      </c>
      <c r="E403" s="5" t="s">
        <v>216</v>
      </c>
      <c r="F403" s="5" t="s">
        <v>255</v>
      </c>
      <c r="G403" s="5">
        <v>2031</v>
      </c>
      <c r="H403" s="5" t="s">
        <v>255</v>
      </c>
      <c r="I403" s="6">
        <v>26779</v>
      </c>
    </row>
    <row r="404" spans="1:9" x14ac:dyDescent="0.35">
      <c r="A404" s="5" t="s">
        <v>19</v>
      </c>
      <c r="B404" s="6" t="s">
        <v>20</v>
      </c>
      <c r="C404" s="5" t="s">
        <v>8</v>
      </c>
      <c r="D404" s="6" t="s">
        <v>193</v>
      </c>
      <c r="E404" s="5" t="s">
        <v>194</v>
      </c>
      <c r="F404" s="5" t="s">
        <v>255</v>
      </c>
      <c r="G404" s="5">
        <v>2026</v>
      </c>
      <c r="H404" s="5" t="s">
        <v>256</v>
      </c>
      <c r="I404" s="6">
        <v>78213</v>
      </c>
    </row>
    <row r="405" spans="1:9" x14ac:dyDescent="0.35">
      <c r="A405" s="5" t="s">
        <v>19</v>
      </c>
      <c r="B405" s="6" t="s">
        <v>20</v>
      </c>
      <c r="C405" s="5" t="s">
        <v>8</v>
      </c>
      <c r="D405" s="6" t="s">
        <v>193</v>
      </c>
      <c r="E405" s="5" t="s">
        <v>194</v>
      </c>
      <c r="F405" s="5" t="s">
        <v>255</v>
      </c>
      <c r="G405" s="5">
        <v>2027</v>
      </c>
      <c r="H405" s="5" t="s">
        <v>256</v>
      </c>
      <c r="I405" s="6">
        <v>78213</v>
      </c>
    </row>
    <row r="406" spans="1:9" x14ac:dyDescent="0.35">
      <c r="A406" s="5" t="s">
        <v>19</v>
      </c>
      <c r="B406" s="6" t="s">
        <v>20</v>
      </c>
      <c r="C406" s="5" t="s">
        <v>8</v>
      </c>
      <c r="D406" s="6" t="s">
        <v>193</v>
      </c>
      <c r="E406" s="5" t="s">
        <v>194</v>
      </c>
      <c r="F406" s="5" t="s">
        <v>255</v>
      </c>
      <c r="G406" s="5">
        <v>2028</v>
      </c>
      <c r="H406" s="5" t="s">
        <v>256</v>
      </c>
      <c r="I406" s="6">
        <v>78213</v>
      </c>
    </row>
    <row r="407" spans="1:9" x14ac:dyDescent="0.35">
      <c r="A407" s="5" t="s">
        <v>19</v>
      </c>
      <c r="B407" s="6" t="s">
        <v>20</v>
      </c>
      <c r="C407" s="5" t="s">
        <v>8</v>
      </c>
      <c r="D407" s="6" t="s">
        <v>193</v>
      </c>
      <c r="E407" s="5" t="s">
        <v>194</v>
      </c>
      <c r="F407" s="5" t="s">
        <v>255</v>
      </c>
      <c r="G407" s="5">
        <v>2029</v>
      </c>
      <c r="H407" s="5" t="s">
        <v>256</v>
      </c>
      <c r="I407" s="6">
        <v>78213</v>
      </c>
    </row>
    <row r="408" spans="1:9" x14ac:dyDescent="0.35">
      <c r="A408" s="5" t="s">
        <v>19</v>
      </c>
      <c r="B408" s="6" t="s">
        <v>20</v>
      </c>
      <c r="C408" s="5" t="s">
        <v>8</v>
      </c>
      <c r="D408" s="6" t="s">
        <v>193</v>
      </c>
      <c r="E408" s="5" t="s">
        <v>194</v>
      </c>
      <c r="F408" s="5" t="s">
        <v>255</v>
      </c>
      <c r="G408" s="5">
        <v>2030</v>
      </c>
      <c r="H408" s="5" t="s">
        <v>256</v>
      </c>
      <c r="I408" s="6">
        <v>78213</v>
      </c>
    </row>
    <row r="409" spans="1:9" x14ac:dyDescent="0.35">
      <c r="A409" s="5" t="s">
        <v>19</v>
      </c>
      <c r="B409" s="6" t="s">
        <v>20</v>
      </c>
      <c r="C409" s="5" t="s">
        <v>8</v>
      </c>
      <c r="D409" s="6" t="s">
        <v>193</v>
      </c>
      <c r="E409" s="5" t="s">
        <v>194</v>
      </c>
      <c r="F409" s="5" t="s">
        <v>255</v>
      </c>
      <c r="G409" s="5">
        <v>2031</v>
      </c>
      <c r="H409" s="5" t="s">
        <v>256</v>
      </c>
      <c r="I409" s="6">
        <v>78213</v>
      </c>
    </row>
    <row r="410" spans="1:9" x14ac:dyDescent="0.35">
      <c r="A410" s="5" t="s">
        <v>13</v>
      </c>
      <c r="B410" s="6" t="s">
        <v>14</v>
      </c>
      <c r="C410" s="5" t="s">
        <v>8</v>
      </c>
      <c r="D410" s="6" t="s">
        <v>195</v>
      </c>
      <c r="E410" s="5" t="s">
        <v>196</v>
      </c>
      <c r="F410" s="5" t="s">
        <v>255</v>
      </c>
      <c r="G410" s="5">
        <v>2026</v>
      </c>
      <c r="H410" s="5" t="s">
        <v>255</v>
      </c>
      <c r="I410" s="6">
        <v>275405</v>
      </c>
    </row>
    <row r="411" spans="1:9" x14ac:dyDescent="0.35">
      <c r="A411" s="5" t="s">
        <v>13</v>
      </c>
      <c r="B411" s="6" t="s">
        <v>14</v>
      </c>
      <c r="C411" s="5" t="s">
        <v>8</v>
      </c>
      <c r="D411" s="6" t="s">
        <v>195</v>
      </c>
      <c r="E411" s="5" t="s">
        <v>196</v>
      </c>
      <c r="F411" s="5" t="s">
        <v>255</v>
      </c>
      <c r="G411" s="5">
        <v>2027</v>
      </c>
      <c r="I411" s="6">
        <v>275405</v>
      </c>
    </row>
    <row r="412" spans="1:9" x14ac:dyDescent="0.35">
      <c r="A412" s="5" t="s">
        <v>13</v>
      </c>
      <c r="B412" s="6" t="s">
        <v>14</v>
      </c>
      <c r="C412" s="5" t="s">
        <v>8</v>
      </c>
      <c r="D412" s="6" t="s">
        <v>195</v>
      </c>
      <c r="E412" s="5" t="s">
        <v>196</v>
      </c>
      <c r="F412" s="5" t="s">
        <v>255</v>
      </c>
      <c r="G412" s="5">
        <v>2028</v>
      </c>
      <c r="H412" s="5" t="s">
        <v>255</v>
      </c>
      <c r="I412" s="6">
        <v>275405</v>
      </c>
    </row>
    <row r="413" spans="1:9" x14ac:dyDescent="0.35">
      <c r="A413" s="5" t="s">
        <v>13</v>
      </c>
      <c r="B413" s="6" t="s">
        <v>14</v>
      </c>
      <c r="C413" s="5" t="s">
        <v>8</v>
      </c>
      <c r="D413" s="6" t="s">
        <v>195</v>
      </c>
      <c r="E413" s="5" t="s">
        <v>196</v>
      </c>
      <c r="F413" s="5" t="s">
        <v>255</v>
      </c>
      <c r="G413" s="5">
        <v>2029</v>
      </c>
      <c r="H413" s="5" t="s">
        <v>255</v>
      </c>
      <c r="I413" s="6">
        <v>275405</v>
      </c>
    </row>
    <row r="414" spans="1:9" x14ac:dyDescent="0.35">
      <c r="A414" s="5" t="s">
        <v>13</v>
      </c>
      <c r="B414" s="6" t="s">
        <v>14</v>
      </c>
      <c r="C414" s="5" t="s">
        <v>8</v>
      </c>
      <c r="D414" s="6" t="s">
        <v>195</v>
      </c>
      <c r="E414" s="5" t="s">
        <v>196</v>
      </c>
      <c r="F414" s="5" t="s">
        <v>255</v>
      </c>
      <c r="G414" s="5">
        <v>2030</v>
      </c>
      <c r="H414" s="5" t="s">
        <v>255</v>
      </c>
      <c r="I414" s="6">
        <v>275405</v>
      </c>
    </row>
    <row r="415" spans="1:9" x14ac:dyDescent="0.35">
      <c r="A415" s="5" t="s">
        <v>13</v>
      </c>
      <c r="B415" s="6" t="s">
        <v>14</v>
      </c>
      <c r="C415" s="5" t="s">
        <v>8</v>
      </c>
      <c r="D415" s="6" t="s">
        <v>195</v>
      </c>
      <c r="E415" s="5" t="s">
        <v>196</v>
      </c>
      <c r="F415" s="5" t="s">
        <v>255</v>
      </c>
      <c r="G415" s="5">
        <v>2031</v>
      </c>
      <c r="H415" s="5" t="s">
        <v>255</v>
      </c>
      <c r="I415" s="6">
        <v>275405</v>
      </c>
    </row>
    <row r="416" spans="1:9" x14ac:dyDescent="0.35">
      <c r="A416" s="5" t="s">
        <v>24</v>
      </c>
      <c r="B416" s="6" t="s">
        <v>25</v>
      </c>
      <c r="C416" s="5" t="s">
        <v>8</v>
      </c>
      <c r="D416" s="6" t="s">
        <v>203</v>
      </c>
      <c r="E416" s="5" t="s">
        <v>202</v>
      </c>
      <c r="F416" s="5" t="s">
        <v>255</v>
      </c>
      <c r="G416" s="5">
        <v>2026</v>
      </c>
      <c r="H416" s="5" t="s">
        <v>255</v>
      </c>
      <c r="I416" s="6">
        <v>4610</v>
      </c>
    </row>
    <row r="417" spans="1:9" x14ac:dyDescent="0.35">
      <c r="A417" s="5" t="s">
        <v>24</v>
      </c>
      <c r="B417" s="6" t="s">
        <v>25</v>
      </c>
      <c r="C417" s="5" t="s">
        <v>8</v>
      </c>
      <c r="D417" s="6" t="s">
        <v>203</v>
      </c>
      <c r="E417" s="5" t="s">
        <v>202</v>
      </c>
      <c r="F417" s="5" t="s">
        <v>255</v>
      </c>
      <c r="G417" s="5">
        <v>2027</v>
      </c>
      <c r="I417" s="6">
        <v>4610</v>
      </c>
    </row>
    <row r="418" spans="1:9" x14ac:dyDescent="0.35">
      <c r="A418" s="5" t="s">
        <v>24</v>
      </c>
      <c r="B418" s="6" t="s">
        <v>25</v>
      </c>
      <c r="C418" s="5" t="s">
        <v>8</v>
      </c>
      <c r="D418" s="6" t="s">
        <v>203</v>
      </c>
      <c r="E418" s="5" t="s">
        <v>202</v>
      </c>
      <c r="F418" s="5" t="s">
        <v>255</v>
      </c>
      <c r="G418" s="5">
        <v>2028</v>
      </c>
      <c r="H418" s="5" t="s">
        <v>255</v>
      </c>
      <c r="I418" s="6">
        <v>4610</v>
      </c>
    </row>
    <row r="419" spans="1:9" x14ac:dyDescent="0.35">
      <c r="A419" s="5" t="s">
        <v>24</v>
      </c>
      <c r="B419" s="6" t="s">
        <v>25</v>
      </c>
      <c r="C419" s="5" t="s">
        <v>8</v>
      </c>
      <c r="D419" s="6" t="s">
        <v>203</v>
      </c>
      <c r="E419" s="5" t="s">
        <v>202</v>
      </c>
      <c r="F419" s="5" t="s">
        <v>255</v>
      </c>
      <c r="G419" s="5">
        <v>2029</v>
      </c>
      <c r="H419" s="5" t="s">
        <v>255</v>
      </c>
      <c r="I419" s="6">
        <v>4610</v>
      </c>
    </row>
    <row r="420" spans="1:9" x14ac:dyDescent="0.35">
      <c r="A420" s="5" t="s">
        <v>24</v>
      </c>
      <c r="B420" s="6" t="s">
        <v>25</v>
      </c>
      <c r="C420" s="5" t="s">
        <v>8</v>
      </c>
      <c r="D420" s="6" t="s">
        <v>203</v>
      </c>
      <c r="E420" s="5" t="s">
        <v>202</v>
      </c>
      <c r="F420" s="5" t="s">
        <v>255</v>
      </c>
      <c r="G420" s="5">
        <v>2030</v>
      </c>
      <c r="H420" s="5" t="s">
        <v>255</v>
      </c>
      <c r="I420" s="6">
        <v>4610</v>
      </c>
    </row>
    <row r="421" spans="1:9" x14ac:dyDescent="0.35">
      <c r="A421" s="5" t="s">
        <v>24</v>
      </c>
      <c r="B421" s="6" t="s">
        <v>25</v>
      </c>
      <c r="C421" s="5" t="s">
        <v>8</v>
      </c>
      <c r="D421" s="6" t="s">
        <v>203</v>
      </c>
      <c r="E421" s="5" t="s">
        <v>202</v>
      </c>
      <c r="F421" s="5" t="s">
        <v>255</v>
      </c>
      <c r="G421" s="5">
        <v>2031</v>
      </c>
      <c r="H421" s="5" t="s">
        <v>255</v>
      </c>
      <c r="I421" s="6">
        <v>4610</v>
      </c>
    </row>
    <row r="422" spans="1:9" x14ac:dyDescent="0.35">
      <c r="A422" s="5" t="s">
        <v>26</v>
      </c>
      <c r="B422" s="6" t="s">
        <v>27</v>
      </c>
      <c r="C422" s="5" t="s">
        <v>8</v>
      </c>
      <c r="D422" s="6" t="s">
        <v>204</v>
      </c>
      <c r="E422" s="5" t="s">
        <v>202</v>
      </c>
      <c r="F422" s="5" t="s">
        <v>255</v>
      </c>
      <c r="G422" s="5">
        <v>2026</v>
      </c>
      <c r="H422" s="5" t="s">
        <v>255</v>
      </c>
      <c r="I422" s="6">
        <v>4610</v>
      </c>
    </row>
    <row r="423" spans="1:9" x14ac:dyDescent="0.35">
      <c r="A423" s="5" t="s">
        <v>26</v>
      </c>
      <c r="B423" s="6" t="s">
        <v>27</v>
      </c>
      <c r="C423" s="5" t="s">
        <v>8</v>
      </c>
      <c r="D423" s="6" t="s">
        <v>204</v>
      </c>
      <c r="E423" s="5" t="s">
        <v>202</v>
      </c>
      <c r="F423" s="5" t="s">
        <v>255</v>
      </c>
      <c r="G423" s="5">
        <v>2027</v>
      </c>
      <c r="I423" s="6">
        <v>4610</v>
      </c>
    </row>
    <row r="424" spans="1:9" x14ac:dyDescent="0.35">
      <c r="A424" s="5" t="s">
        <v>26</v>
      </c>
      <c r="B424" s="6" t="s">
        <v>27</v>
      </c>
      <c r="C424" s="5" t="s">
        <v>8</v>
      </c>
      <c r="D424" s="6" t="s">
        <v>204</v>
      </c>
      <c r="E424" s="5" t="s">
        <v>202</v>
      </c>
      <c r="F424" s="5" t="s">
        <v>255</v>
      </c>
      <c r="G424" s="5">
        <v>2028</v>
      </c>
      <c r="H424" s="5" t="s">
        <v>255</v>
      </c>
      <c r="I424" s="6">
        <v>4610</v>
      </c>
    </row>
    <row r="425" spans="1:9" x14ac:dyDescent="0.35">
      <c r="A425" s="5" t="s">
        <v>26</v>
      </c>
      <c r="B425" s="6" t="s">
        <v>27</v>
      </c>
      <c r="C425" s="5" t="s">
        <v>8</v>
      </c>
      <c r="D425" s="6" t="s">
        <v>204</v>
      </c>
      <c r="E425" s="5" t="s">
        <v>202</v>
      </c>
      <c r="F425" s="5" t="s">
        <v>255</v>
      </c>
      <c r="G425" s="5">
        <v>2029</v>
      </c>
      <c r="H425" s="5" t="s">
        <v>255</v>
      </c>
      <c r="I425" s="6">
        <v>4610</v>
      </c>
    </row>
    <row r="426" spans="1:9" x14ac:dyDescent="0.35">
      <c r="A426" s="5" t="s">
        <v>26</v>
      </c>
      <c r="B426" s="6" t="s">
        <v>27</v>
      </c>
      <c r="C426" s="5" t="s">
        <v>8</v>
      </c>
      <c r="D426" s="6" t="s">
        <v>204</v>
      </c>
      <c r="E426" s="5" t="s">
        <v>202</v>
      </c>
      <c r="F426" s="5" t="s">
        <v>255</v>
      </c>
      <c r="G426" s="5">
        <v>2030</v>
      </c>
      <c r="H426" s="5" t="s">
        <v>255</v>
      </c>
      <c r="I426" s="6">
        <v>4610</v>
      </c>
    </row>
    <row r="427" spans="1:9" x14ac:dyDescent="0.35">
      <c r="A427" s="5" t="s">
        <v>26</v>
      </c>
      <c r="B427" s="6" t="s">
        <v>27</v>
      </c>
      <c r="C427" s="5" t="s">
        <v>8</v>
      </c>
      <c r="D427" s="6" t="s">
        <v>204</v>
      </c>
      <c r="E427" s="5" t="s">
        <v>202</v>
      </c>
      <c r="F427" s="5" t="s">
        <v>255</v>
      </c>
      <c r="G427" s="5">
        <v>2031</v>
      </c>
      <c r="H427" s="5" t="s">
        <v>255</v>
      </c>
      <c r="I427" s="6">
        <v>4610</v>
      </c>
    </row>
    <row r="428" spans="1:9" x14ac:dyDescent="0.35">
      <c r="A428" s="5" t="s">
        <v>40</v>
      </c>
      <c r="B428" s="6" t="s">
        <v>41</v>
      </c>
      <c r="C428" s="5" t="s">
        <v>8</v>
      </c>
      <c r="D428" s="6" t="s">
        <v>193</v>
      </c>
      <c r="E428" s="5" t="s">
        <v>194</v>
      </c>
      <c r="F428" s="5" t="s">
        <v>255</v>
      </c>
      <c r="G428" s="5">
        <v>2026</v>
      </c>
      <c r="H428" s="5" t="s">
        <v>255</v>
      </c>
      <c r="I428" s="6">
        <v>17671</v>
      </c>
    </row>
    <row r="429" spans="1:9" x14ac:dyDescent="0.35">
      <c r="A429" s="5" t="s">
        <v>40</v>
      </c>
      <c r="B429" s="6" t="s">
        <v>41</v>
      </c>
      <c r="C429" s="5" t="s">
        <v>8</v>
      </c>
      <c r="D429" s="6" t="s">
        <v>193</v>
      </c>
      <c r="E429" s="5" t="s">
        <v>194</v>
      </c>
      <c r="F429" s="5" t="s">
        <v>255</v>
      </c>
      <c r="G429" s="5">
        <v>2027</v>
      </c>
      <c r="I429" s="6">
        <v>17671</v>
      </c>
    </row>
    <row r="430" spans="1:9" x14ac:dyDescent="0.35">
      <c r="A430" s="5" t="s">
        <v>40</v>
      </c>
      <c r="B430" s="6" t="s">
        <v>41</v>
      </c>
      <c r="C430" s="5" t="s">
        <v>8</v>
      </c>
      <c r="D430" s="6" t="s">
        <v>193</v>
      </c>
      <c r="E430" s="5" t="s">
        <v>194</v>
      </c>
      <c r="F430" s="5" t="s">
        <v>255</v>
      </c>
      <c r="G430" s="5">
        <v>2028</v>
      </c>
      <c r="H430" s="5" t="s">
        <v>255</v>
      </c>
      <c r="I430" s="6">
        <v>17671</v>
      </c>
    </row>
    <row r="431" spans="1:9" x14ac:dyDescent="0.35">
      <c r="A431" s="5" t="s">
        <v>40</v>
      </c>
      <c r="B431" s="6" t="s">
        <v>41</v>
      </c>
      <c r="C431" s="5" t="s">
        <v>8</v>
      </c>
      <c r="D431" s="6" t="s">
        <v>193</v>
      </c>
      <c r="E431" s="5" t="s">
        <v>194</v>
      </c>
      <c r="F431" s="5" t="s">
        <v>255</v>
      </c>
      <c r="G431" s="5">
        <v>2029</v>
      </c>
      <c r="H431" s="5" t="s">
        <v>255</v>
      </c>
      <c r="I431" s="6">
        <v>17671</v>
      </c>
    </row>
    <row r="432" spans="1:9" x14ac:dyDescent="0.35">
      <c r="A432" s="5" t="s">
        <v>40</v>
      </c>
      <c r="B432" s="6" t="s">
        <v>41</v>
      </c>
      <c r="C432" s="5" t="s">
        <v>8</v>
      </c>
      <c r="D432" s="6" t="s">
        <v>193</v>
      </c>
      <c r="E432" s="5" t="s">
        <v>194</v>
      </c>
      <c r="F432" s="5" t="s">
        <v>255</v>
      </c>
      <c r="G432" s="5">
        <v>2030</v>
      </c>
      <c r="H432" s="5" t="s">
        <v>255</v>
      </c>
      <c r="I432" s="6">
        <v>17671</v>
      </c>
    </row>
    <row r="433" spans="1:9" x14ac:dyDescent="0.35">
      <c r="A433" s="5" t="s">
        <v>40</v>
      </c>
      <c r="B433" s="6" t="s">
        <v>41</v>
      </c>
      <c r="C433" s="5" t="s">
        <v>8</v>
      </c>
      <c r="D433" s="6" t="s">
        <v>193</v>
      </c>
      <c r="E433" s="5" t="s">
        <v>194</v>
      </c>
      <c r="F433" s="5" t="s">
        <v>255</v>
      </c>
      <c r="G433" s="5">
        <v>2031</v>
      </c>
      <c r="H433" s="5" t="s">
        <v>255</v>
      </c>
      <c r="I433" s="6">
        <v>17671</v>
      </c>
    </row>
    <row r="434" spans="1:9" x14ac:dyDescent="0.35">
      <c r="A434" s="5" t="s">
        <v>136</v>
      </c>
      <c r="B434" s="6" t="s">
        <v>137</v>
      </c>
      <c r="C434" s="5" t="s">
        <v>8</v>
      </c>
      <c r="D434" s="6" t="s">
        <v>193</v>
      </c>
      <c r="E434" s="5" t="s">
        <v>194</v>
      </c>
      <c r="F434" s="5" t="s">
        <v>263</v>
      </c>
      <c r="G434" s="5">
        <v>2026</v>
      </c>
      <c r="H434" s="5" t="s">
        <v>255</v>
      </c>
      <c r="I434" s="6">
        <v>8835</v>
      </c>
    </row>
    <row r="435" spans="1:9" x14ac:dyDescent="0.35">
      <c r="A435" s="5" t="s">
        <v>136</v>
      </c>
      <c r="B435" s="6" t="s">
        <v>137</v>
      </c>
      <c r="C435" s="5" t="s">
        <v>8</v>
      </c>
      <c r="D435" s="6" t="s">
        <v>193</v>
      </c>
      <c r="E435" s="5" t="s">
        <v>194</v>
      </c>
      <c r="F435" s="5" t="s">
        <v>263</v>
      </c>
      <c r="G435" s="5">
        <v>2027</v>
      </c>
      <c r="I435" s="6">
        <v>8835</v>
      </c>
    </row>
    <row r="436" spans="1:9" x14ac:dyDescent="0.35">
      <c r="A436" s="5" t="s">
        <v>136</v>
      </c>
      <c r="B436" s="6" t="s">
        <v>137</v>
      </c>
      <c r="C436" s="5" t="s">
        <v>8</v>
      </c>
      <c r="D436" s="6" t="s">
        <v>193</v>
      </c>
      <c r="E436" s="5" t="s">
        <v>194</v>
      </c>
      <c r="F436" s="5" t="s">
        <v>263</v>
      </c>
      <c r="G436" s="5">
        <v>2028</v>
      </c>
      <c r="H436" s="5" t="s">
        <v>255</v>
      </c>
      <c r="I436" s="6">
        <v>8835</v>
      </c>
    </row>
    <row r="437" spans="1:9" x14ac:dyDescent="0.35">
      <c r="A437" s="5" t="s">
        <v>136</v>
      </c>
      <c r="B437" s="6" t="s">
        <v>137</v>
      </c>
      <c r="C437" s="5" t="s">
        <v>8</v>
      </c>
      <c r="D437" s="6" t="s">
        <v>193</v>
      </c>
      <c r="E437" s="5" t="s">
        <v>194</v>
      </c>
      <c r="F437" s="5" t="s">
        <v>263</v>
      </c>
      <c r="G437" s="5">
        <v>2029</v>
      </c>
      <c r="H437" s="5" t="s">
        <v>255</v>
      </c>
      <c r="I437" s="6">
        <v>8835</v>
      </c>
    </row>
    <row r="438" spans="1:9" x14ac:dyDescent="0.35">
      <c r="A438" s="5" t="s">
        <v>136</v>
      </c>
      <c r="B438" s="6" t="s">
        <v>137</v>
      </c>
      <c r="C438" s="5" t="s">
        <v>8</v>
      </c>
      <c r="D438" s="6" t="s">
        <v>193</v>
      </c>
      <c r="E438" s="5" t="s">
        <v>194</v>
      </c>
      <c r="F438" s="5" t="s">
        <v>263</v>
      </c>
      <c r="G438" s="5">
        <v>2030</v>
      </c>
      <c r="H438" s="5" t="s">
        <v>255</v>
      </c>
      <c r="I438" s="6">
        <v>8835</v>
      </c>
    </row>
    <row r="439" spans="1:9" x14ac:dyDescent="0.35">
      <c r="A439" s="5" t="s">
        <v>136</v>
      </c>
      <c r="B439" s="6" t="s">
        <v>137</v>
      </c>
      <c r="C439" s="5" t="s">
        <v>8</v>
      </c>
      <c r="D439" s="6" t="s">
        <v>193</v>
      </c>
      <c r="E439" s="5" t="s">
        <v>194</v>
      </c>
      <c r="F439" s="5" t="s">
        <v>263</v>
      </c>
      <c r="G439" s="5">
        <v>2031</v>
      </c>
      <c r="H439" s="5" t="s">
        <v>255</v>
      </c>
      <c r="I439" s="6">
        <v>8835</v>
      </c>
    </row>
    <row r="440" spans="1:9" x14ac:dyDescent="0.35">
      <c r="A440" s="5" t="s">
        <v>152</v>
      </c>
      <c r="B440" s="6" t="s">
        <v>153</v>
      </c>
      <c r="C440" s="5" t="s">
        <v>8</v>
      </c>
      <c r="D440" s="6" t="s">
        <v>241</v>
      </c>
      <c r="E440" s="5" t="s">
        <v>210</v>
      </c>
      <c r="F440" s="5" t="s">
        <v>255</v>
      </c>
      <c r="G440" s="5">
        <v>2026</v>
      </c>
      <c r="I440" s="6">
        <v>119278</v>
      </c>
    </row>
    <row r="441" spans="1:9" x14ac:dyDescent="0.35">
      <c r="A441" s="5" t="s">
        <v>152</v>
      </c>
      <c r="B441" s="6" t="s">
        <v>153</v>
      </c>
      <c r="C441" s="5" t="s">
        <v>8</v>
      </c>
      <c r="D441" s="6" t="s">
        <v>241</v>
      </c>
      <c r="E441" s="5" t="s">
        <v>210</v>
      </c>
      <c r="F441" s="5" t="s">
        <v>255</v>
      </c>
      <c r="G441" s="5">
        <v>2027</v>
      </c>
      <c r="I441" s="6">
        <v>119278</v>
      </c>
    </row>
    <row r="442" spans="1:9" x14ac:dyDescent="0.35">
      <c r="A442" s="5" t="s">
        <v>152</v>
      </c>
      <c r="B442" s="6" t="s">
        <v>153</v>
      </c>
      <c r="C442" s="5" t="s">
        <v>8</v>
      </c>
      <c r="D442" s="6" t="s">
        <v>241</v>
      </c>
      <c r="E442" s="5" t="s">
        <v>210</v>
      </c>
      <c r="F442" s="5" t="s">
        <v>255</v>
      </c>
      <c r="G442" s="5">
        <v>2028</v>
      </c>
      <c r="H442" s="5" t="s">
        <v>256</v>
      </c>
      <c r="I442" s="6">
        <v>119278</v>
      </c>
    </row>
    <row r="443" spans="1:9" x14ac:dyDescent="0.35">
      <c r="A443" s="5" t="s">
        <v>152</v>
      </c>
      <c r="B443" s="6" t="s">
        <v>153</v>
      </c>
      <c r="C443" s="5" t="s">
        <v>8</v>
      </c>
      <c r="D443" s="6" t="s">
        <v>241</v>
      </c>
      <c r="E443" s="5" t="s">
        <v>210</v>
      </c>
      <c r="F443" s="5" t="s">
        <v>255</v>
      </c>
      <c r="G443" s="5">
        <v>2029</v>
      </c>
      <c r="H443" s="5" t="s">
        <v>256</v>
      </c>
      <c r="I443" s="6">
        <v>119278</v>
      </c>
    </row>
    <row r="444" spans="1:9" x14ac:dyDescent="0.35">
      <c r="A444" s="5" t="s">
        <v>152</v>
      </c>
      <c r="B444" s="6" t="s">
        <v>153</v>
      </c>
      <c r="C444" s="5" t="s">
        <v>8</v>
      </c>
      <c r="D444" s="6" t="s">
        <v>241</v>
      </c>
      <c r="E444" s="5" t="s">
        <v>210</v>
      </c>
      <c r="F444" s="5" t="s">
        <v>255</v>
      </c>
      <c r="G444" s="5">
        <v>2030</v>
      </c>
      <c r="H444" s="5" t="s">
        <v>256</v>
      </c>
      <c r="I444" s="6">
        <v>119278</v>
      </c>
    </row>
    <row r="445" spans="1:9" x14ac:dyDescent="0.35">
      <c r="A445" s="5" t="s">
        <v>152</v>
      </c>
      <c r="B445" s="6" t="s">
        <v>153</v>
      </c>
      <c r="C445" s="5" t="s">
        <v>8</v>
      </c>
      <c r="D445" s="6" t="s">
        <v>241</v>
      </c>
      <c r="E445" s="5" t="s">
        <v>210</v>
      </c>
      <c r="F445" s="5" t="s">
        <v>255</v>
      </c>
      <c r="G445" s="5">
        <v>2031</v>
      </c>
      <c r="H445" s="5" t="s">
        <v>256</v>
      </c>
      <c r="I445" s="6">
        <v>119278</v>
      </c>
    </row>
    <row r="446" spans="1:9" x14ac:dyDescent="0.35">
      <c r="A446" s="5" t="s">
        <v>15</v>
      </c>
      <c r="B446" s="6" t="s">
        <v>16</v>
      </c>
      <c r="C446" s="5" t="s">
        <v>8</v>
      </c>
      <c r="D446" s="6" t="s">
        <v>197</v>
      </c>
      <c r="E446" s="5" t="s">
        <v>198</v>
      </c>
      <c r="F446" s="5" t="s">
        <v>263</v>
      </c>
      <c r="G446" s="5">
        <v>2026</v>
      </c>
      <c r="H446" s="5" t="s">
        <v>256</v>
      </c>
      <c r="I446" s="6">
        <v>451499</v>
      </c>
    </row>
    <row r="447" spans="1:9" x14ac:dyDescent="0.35">
      <c r="A447" s="5" t="s">
        <v>15</v>
      </c>
      <c r="B447" s="6" t="s">
        <v>16</v>
      </c>
      <c r="C447" s="5" t="s">
        <v>8</v>
      </c>
      <c r="D447" s="6" t="s">
        <v>197</v>
      </c>
      <c r="E447" s="5" t="s">
        <v>198</v>
      </c>
      <c r="F447" s="5" t="s">
        <v>263</v>
      </c>
      <c r="G447" s="5">
        <v>2027</v>
      </c>
      <c r="H447" s="5" t="s">
        <v>256</v>
      </c>
      <c r="I447" s="6">
        <v>451499</v>
      </c>
    </row>
    <row r="448" spans="1:9" x14ac:dyDescent="0.35">
      <c r="A448" s="5" t="s">
        <v>15</v>
      </c>
      <c r="B448" s="6" t="s">
        <v>16</v>
      </c>
      <c r="C448" s="5" t="s">
        <v>8</v>
      </c>
      <c r="D448" s="6" t="s">
        <v>197</v>
      </c>
      <c r="E448" s="5" t="s">
        <v>198</v>
      </c>
      <c r="F448" s="5" t="s">
        <v>263</v>
      </c>
      <c r="G448" s="5">
        <v>2028</v>
      </c>
      <c r="H448" s="5" t="s">
        <v>255</v>
      </c>
      <c r="I448" s="6">
        <v>451499</v>
      </c>
    </row>
    <row r="449" spans="1:9" x14ac:dyDescent="0.35">
      <c r="A449" s="5" t="s">
        <v>15</v>
      </c>
      <c r="B449" s="6" t="s">
        <v>16</v>
      </c>
      <c r="C449" s="5" t="s">
        <v>8</v>
      </c>
      <c r="D449" s="6" t="s">
        <v>197</v>
      </c>
      <c r="E449" s="5" t="s">
        <v>198</v>
      </c>
      <c r="F449" s="5" t="s">
        <v>263</v>
      </c>
      <c r="G449" s="5">
        <v>2029</v>
      </c>
      <c r="H449" s="5" t="s">
        <v>255</v>
      </c>
      <c r="I449" s="6">
        <v>451499</v>
      </c>
    </row>
    <row r="450" spans="1:9" x14ac:dyDescent="0.35">
      <c r="A450" s="5" t="s">
        <v>15</v>
      </c>
      <c r="B450" s="6" t="s">
        <v>16</v>
      </c>
      <c r="C450" s="5" t="s">
        <v>8</v>
      </c>
      <c r="D450" s="6" t="s">
        <v>197</v>
      </c>
      <c r="E450" s="5" t="s">
        <v>198</v>
      </c>
      <c r="F450" s="5" t="s">
        <v>263</v>
      </c>
      <c r="G450" s="5">
        <v>2030</v>
      </c>
      <c r="H450" s="5" t="s">
        <v>255</v>
      </c>
      <c r="I450" s="6">
        <v>451499</v>
      </c>
    </row>
    <row r="451" spans="1:9" x14ac:dyDescent="0.35">
      <c r="A451" s="5" t="s">
        <v>15</v>
      </c>
      <c r="B451" s="6" t="s">
        <v>16</v>
      </c>
      <c r="C451" s="5" t="s">
        <v>8</v>
      </c>
      <c r="D451" s="6" t="s">
        <v>197</v>
      </c>
      <c r="E451" s="5" t="s">
        <v>198</v>
      </c>
      <c r="F451" s="5" t="s">
        <v>263</v>
      </c>
      <c r="G451" s="5">
        <v>2031</v>
      </c>
      <c r="H451" s="5" t="s">
        <v>255</v>
      </c>
      <c r="I451" s="6">
        <v>451499</v>
      </c>
    </row>
    <row r="452" spans="1:9" x14ac:dyDescent="0.35">
      <c r="A452" s="5" t="s">
        <v>17</v>
      </c>
      <c r="B452" s="6" t="s">
        <v>18</v>
      </c>
      <c r="C452" s="5" t="s">
        <v>8</v>
      </c>
      <c r="D452" s="6" t="s">
        <v>197</v>
      </c>
      <c r="E452" s="5" t="s">
        <v>198</v>
      </c>
      <c r="F452" s="5" t="s">
        <v>255</v>
      </c>
      <c r="G452" s="5">
        <v>2026</v>
      </c>
      <c r="H452" s="5" t="s">
        <v>256</v>
      </c>
      <c r="I452" s="6">
        <v>351278</v>
      </c>
    </row>
    <row r="453" spans="1:9" x14ac:dyDescent="0.35">
      <c r="A453" s="5" t="s">
        <v>17</v>
      </c>
      <c r="B453" s="6" t="s">
        <v>18</v>
      </c>
      <c r="C453" s="5" t="s">
        <v>8</v>
      </c>
      <c r="D453" s="6" t="s">
        <v>197</v>
      </c>
      <c r="E453" s="5" t="s">
        <v>198</v>
      </c>
      <c r="F453" s="5" t="s">
        <v>255</v>
      </c>
      <c r="G453" s="5">
        <v>2027</v>
      </c>
      <c r="H453" s="5" t="s">
        <v>256</v>
      </c>
      <c r="I453" s="6">
        <v>351278</v>
      </c>
    </row>
    <row r="454" spans="1:9" x14ac:dyDescent="0.35">
      <c r="A454" s="5" t="s">
        <v>17</v>
      </c>
      <c r="B454" s="6" t="s">
        <v>18</v>
      </c>
      <c r="C454" s="5" t="s">
        <v>8</v>
      </c>
      <c r="D454" s="6" t="s">
        <v>197</v>
      </c>
      <c r="E454" s="5" t="s">
        <v>198</v>
      </c>
      <c r="F454" s="5" t="s">
        <v>255</v>
      </c>
      <c r="G454" s="5">
        <v>2028</v>
      </c>
      <c r="H454" s="5" t="s">
        <v>255</v>
      </c>
      <c r="I454" s="6">
        <v>351278</v>
      </c>
    </row>
    <row r="455" spans="1:9" x14ac:dyDescent="0.35">
      <c r="A455" s="5" t="s">
        <v>17</v>
      </c>
      <c r="B455" s="6" t="s">
        <v>18</v>
      </c>
      <c r="C455" s="5" t="s">
        <v>8</v>
      </c>
      <c r="D455" s="6" t="s">
        <v>197</v>
      </c>
      <c r="E455" s="5" t="s">
        <v>198</v>
      </c>
      <c r="F455" s="5" t="s">
        <v>255</v>
      </c>
      <c r="G455" s="5">
        <v>2029</v>
      </c>
      <c r="H455" s="5" t="s">
        <v>255</v>
      </c>
      <c r="I455" s="6">
        <v>351278</v>
      </c>
    </row>
    <row r="456" spans="1:9" x14ac:dyDescent="0.35">
      <c r="A456" s="5" t="s">
        <v>17</v>
      </c>
      <c r="B456" s="6" t="s">
        <v>18</v>
      </c>
      <c r="C456" s="5" t="s">
        <v>8</v>
      </c>
      <c r="D456" s="6" t="s">
        <v>197</v>
      </c>
      <c r="E456" s="5" t="s">
        <v>198</v>
      </c>
      <c r="F456" s="5" t="s">
        <v>255</v>
      </c>
      <c r="G456" s="5">
        <v>2030</v>
      </c>
      <c r="H456" s="5" t="s">
        <v>255</v>
      </c>
      <c r="I456" s="6">
        <v>351278</v>
      </c>
    </row>
    <row r="457" spans="1:9" x14ac:dyDescent="0.35">
      <c r="A457" s="5" t="s">
        <v>17</v>
      </c>
      <c r="B457" s="6" t="s">
        <v>18</v>
      </c>
      <c r="C457" s="5" t="s">
        <v>8</v>
      </c>
      <c r="D457" s="6" t="s">
        <v>197</v>
      </c>
      <c r="E457" s="5" t="s">
        <v>198</v>
      </c>
      <c r="F457" s="5" t="s">
        <v>255</v>
      </c>
      <c r="G457" s="5">
        <v>2031</v>
      </c>
      <c r="H457" s="5" t="s">
        <v>255</v>
      </c>
      <c r="I457" s="6">
        <v>351278</v>
      </c>
    </row>
    <row r="458" spans="1:9" x14ac:dyDescent="0.35">
      <c r="A458" s="5" t="s">
        <v>188</v>
      </c>
      <c r="B458" s="6" t="s">
        <v>189</v>
      </c>
      <c r="C458" s="5" t="s">
        <v>8</v>
      </c>
      <c r="D458" s="6" t="s">
        <v>199</v>
      </c>
      <c r="E458" s="5" t="s">
        <v>200</v>
      </c>
      <c r="F458" s="5" t="s">
        <v>255</v>
      </c>
      <c r="G458" s="5">
        <v>2026</v>
      </c>
      <c r="H458" s="5" t="s">
        <v>256</v>
      </c>
      <c r="I458" s="6">
        <v>76741</v>
      </c>
    </row>
    <row r="459" spans="1:9" x14ac:dyDescent="0.35">
      <c r="A459" s="5" t="s">
        <v>188</v>
      </c>
      <c r="B459" s="6" t="s">
        <v>189</v>
      </c>
      <c r="C459" s="5" t="s">
        <v>8</v>
      </c>
      <c r="D459" s="6" t="s">
        <v>199</v>
      </c>
      <c r="E459" s="5" t="s">
        <v>200</v>
      </c>
      <c r="F459" s="5" t="s">
        <v>255</v>
      </c>
      <c r="G459" s="5">
        <v>2027</v>
      </c>
      <c r="I459" s="6">
        <v>76741</v>
      </c>
    </row>
    <row r="460" spans="1:9" x14ac:dyDescent="0.35">
      <c r="A460" s="5" t="s">
        <v>188</v>
      </c>
      <c r="B460" s="6" t="s">
        <v>189</v>
      </c>
      <c r="C460" s="5" t="s">
        <v>8</v>
      </c>
      <c r="D460" s="6" t="s">
        <v>199</v>
      </c>
      <c r="E460" s="5" t="s">
        <v>200</v>
      </c>
      <c r="F460" s="5" t="s">
        <v>255</v>
      </c>
      <c r="G460" s="5">
        <v>2028</v>
      </c>
      <c r="H460" s="5" t="s">
        <v>256</v>
      </c>
      <c r="I460" s="6">
        <v>76741</v>
      </c>
    </row>
    <row r="461" spans="1:9" x14ac:dyDescent="0.35">
      <c r="A461" s="5" t="s">
        <v>188</v>
      </c>
      <c r="B461" s="6" t="s">
        <v>189</v>
      </c>
      <c r="C461" s="5" t="s">
        <v>8</v>
      </c>
      <c r="D461" s="6" t="s">
        <v>199</v>
      </c>
      <c r="E461" s="5" t="s">
        <v>200</v>
      </c>
      <c r="F461" s="5" t="s">
        <v>255</v>
      </c>
      <c r="G461" s="5">
        <v>2029</v>
      </c>
      <c r="H461" s="5" t="s">
        <v>256</v>
      </c>
      <c r="I461" s="6">
        <v>76741</v>
      </c>
    </row>
    <row r="462" spans="1:9" x14ac:dyDescent="0.35">
      <c r="A462" s="5" t="s">
        <v>188</v>
      </c>
      <c r="B462" s="6" t="s">
        <v>189</v>
      </c>
      <c r="C462" s="5" t="s">
        <v>8</v>
      </c>
      <c r="D462" s="6" t="s">
        <v>199</v>
      </c>
      <c r="E462" s="5" t="s">
        <v>200</v>
      </c>
      <c r="F462" s="5" t="s">
        <v>255</v>
      </c>
      <c r="G462" s="5">
        <v>2030</v>
      </c>
      <c r="H462" s="5" t="s">
        <v>256</v>
      </c>
      <c r="I462" s="6">
        <v>76741</v>
      </c>
    </row>
    <row r="463" spans="1:9" x14ac:dyDescent="0.35">
      <c r="A463" s="5" t="s">
        <v>188</v>
      </c>
      <c r="B463" s="6" t="s">
        <v>189</v>
      </c>
      <c r="C463" s="5" t="s">
        <v>8</v>
      </c>
      <c r="D463" s="6" t="s">
        <v>199</v>
      </c>
      <c r="E463" s="5" t="s">
        <v>200</v>
      </c>
      <c r="F463" s="5" t="s">
        <v>255</v>
      </c>
      <c r="G463" s="5">
        <v>2031</v>
      </c>
      <c r="H463" s="5" t="s">
        <v>256</v>
      </c>
      <c r="I463" s="6">
        <v>76741</v>
      </c>
    </row>
    <row r="464" spans="1:9" x14ac:dyDescent="0.35">
      <c r="A464" s="5" t="s">
        <v>178</v>
      </c>
      <c r="B464" s="6" t="s">
        <v>179</v>
      </c>
      <c r="C464" s="5" t="s">
        <v>8</v>
      </c>
      <c r="D464" s="6" t="s">
        <v>247</v>
      </c>
      <c r="E464" s="5" t="s">
        <v>248</v>
      </c>
      <c r="F464" s="5" t="s">
        <v>263</v>
      </c>
      <c r="G464" s="5">
        <v>2026</v>
      </c>
      <c r="H464" s="5" t="s">
        <v>256</v>
      </c>
      <c r="I464" s="6">
        <v>617365</v>
      </c>
    </row>
    <row r="465" spans="1:9" x14ac:dyDescent="0.35">
      <c r="A465" s="5" t="s">
        <v>178</v>
      </c>
      <c r="B465" s="6" t="s">
        <v>179</v>
      </c>
      <c r="C465" s="5" t="s">
        <v>8</v>
      </c>
      <c r="D465" s="6" t="s">
        <v>247</v>
      </c>
      <c r="E465" s="5" t="s">
        <v>248</v>
      </c>
      <c r="F465" s="5" t="s">
        <v>263</v>
      </c>
      <c r="G465" s="5">
        <v>2027</v>
      </c>
      <c r="H465" s="5" t="s">
        <v>256</v>
      </c>
      <c r="I465" s="6">
        <v>617365</v>
      </c>
    </row>
    <row r="466" spans="1:9" x14ac:dyDescent="0.35">
      <c r="A466" s="5" t="s">
        <v>178</v>
      </c>
      <c r="B466" s="6" t="s">
        <v>179</v>
      </c>
      <c r="C466" s="5" t="s">
        <v>8</v>
      </c>
      <c r="D466" s="6" t="s">
        <v>247</v>
      </c>
      <c r="E466" s="5" t="s">
        <v>248</v>
      </c>
      <c r="F466" s="5" t="s">
        <v>263</v>
      </c>
      <c r="G466" s="5">
        <v>2028</v>
      </c>
      <c r="H466" s="5" t="s">
        <v>255</v>
      </c>
      <c r="I466" s="6">
        <v>617365</v>
      </c>
    </row>
    <row r="467" spans="1:9" x14ac:dyDescent="0.35">
      <c r="A467" s="5" t="s">
        <v>178</v>
      </c>
      <c r="B467" s="6" t="s">
        <v>179</v>
      </c>
      <c r="C467" s="5" t="s">
        <v>8</v>
      </c>
      <c r="D467" s="6" t="s">
        <v>247</v>
      </c>
      <c r="E467" s="5" t="s">
        <v>248</v>
      </c>
      <c r="F467" s="5" t="s">
        <v>263</v>
      </c>
      <c r="G467" s="5">
        <v>2029</v>
      </c>
      <c r="H467" s="5" t="s">
        <v>255</v>
      </c>
      <c r="I467" s="6">
        <v>617365</v>
      </c>
    </row>
    <row r="468" spans="1:9" x14ac:dyDescent="0.35">
      <c r="A468" s="5" t="s">
        <v>178</v>
      </c>
      <c r="B468" s="6" t="s">
        <v>179</v>
      </c>
      <c r="C468" s="5" t="s">
        <v>8</v>
      </c>
      <c r="D468" s="6" t="s">
        <v>247</v>
      </c>
      <c r="E468" s="5" t="s">
        <v>248</v>
      </c>
      <c r="F468" s="5" t="s">
        <v>263</v>
      </c>
      <c r="G468" s="5">
        <v>2030</v>
      </c>
      <c r="H468" s="5" t="s">
        <v>255</v>
      </c>
      <c r="I468" s="6">
        <v>617365</v>
      </c>
    </row>
    <row r="469" spans="1:9" x14ac:dyDescent="0.35">
      <c r="A469" s="5" t="s">
        <v>178</v>
      </c>
      <c r="B469" s="6" t="s">
        <v>179</v>
      </c>
      <c r="C469" s="5" t="s">
        <v>8</v>
      </c>
      <c r="D469" s="6" t="s">
        <v>247</v>
      </c>
      <c r="E469" s="5" t="s">
        <v>248</v>
      </c>
      <c r="F469" s="5" t="s">
        <v>263</v>
      </c>
      <c r="G469" s="5">
        <v>2031</v>
      </c>
      <c r="H469" s="5" t="s">
        <v>255</v>
      </c>
      <c r="I469" s="6">
        <v>617365</v>
      </c>
    </row>
    <row r="470" spans="1:9" x14ac:dyDescent="0.35">
      <c r="A470" s="5" t="s">
        <v>184</v>
      </c>
      <c r="B470" s="6" t="s">
        <v>185</v>
      </c>
      <c r="C470" s="5" t="s">
        <v>8</v>
      </c>
      <c r="D470" s="6" t="s">
        <v>250</v>
      </c>
      <c r="E470" s="5" t="s">
        <v>251</v>
      </c>
      <c r="F470" s="5" t="s">
        <v>263</v>
      </c>
      <c r="G470" s="5">
        <v>2026</v>
      </c>
      <c r="I470" s="6">
        <v>106624</v>
      </c>
    </row>
    <row r="471" spans="1:9" x14ac:dyDescent="0.35">
      <c r="A471" s="5" t="s">
        <v>184</v>
      </c>
      <c r="B471" s="6" t="s">
        <v>185</v>
      </c>
      <c r="C471" s="5" t="s">
        <v>8</v>
      </c>
      <c r="D471" s="6" t="s">
        <v>250</v>
      </c>
      <c r="E471" s="5" t="s">
        <v>251</v>
      </c>
      <c r="F471" s="5" t="s">
        <v>263</v>
      </c>
      <c r="G471" s="5">
        <v>2027</v>
      </c>
      <c r="I471" s="6">
        <v>106624</v>
      </c>
    </row>
    <row r="472" spans="1:9" x14ac:dyDescent="0.35">
      <c r="A472" s="5" t="s">
        <v>184</v>
      </c>
      <c r="B472" s="6" t="s">
        <v>185</v>
      </c>
      <c r="C472" s="5" t="s">
        <v>8</v>
      </c>
      <c r="D472" s="6" t="s">
        <v>250</v>
      </c>
      <c r="E472" s="5" t="s">
        <v>251</v>
      </c>
      <c r="F472" s="5" t="s">
        <v>263</v>
      </c>
      <c r="G472" s="5">
        <v>2028</v>
      </c>
      <c r="H472" s="5" t="s">
        <v>256</v>
      </c>
      <c r="I472" s="6">
        <v>106624</v>
      </c>
    </row>
    <row r="473" spans="1:9" x14ac:dyDescent="0.35">
      <c r="A473" s="5" t="s">
        <v>184</v>
      </c>
      <c r="B473" s="6" t="s">
        <v>185</v>
      </c>
      <c r="C473" s="5" t="s">
        <v>8</v>
      </c>
      <c r="D473" s="6" t="s">
        <v>250</v>
      </c>
      <c r="E473" s="5" t="s">
        <v>251</v>
      </c>
      <c r="F473" s="5" t="s">
        <v>263</v>
      </c>
      <c r="G473" s="5">
        <v>2029</v>
      </c>
      <c r="H473" s="5" t="s">
        <v>256</v>
      </c>
      <c r="I473" s="6">
        <v>106624</v>
      </c>
    </row>
    <row r="474" spans="1:9" x14ac:dyDescent="0.35">
      <c r="A474" s="5" t="s">
        <v>184</v>
      </c>
      <c r="B474" s="6" t="s">
        <v>185</v>
      </c>
      <c r="C474" s="5" t="s">
        <v>8</v>
      </c>
      <c r="D474" s="6" t="s">
        <v>250</v>
      </c>
      <c r="E474" s="5" t="s">
        <v>251</v>
      </c>
      <c r="F474" s="5" t="s">
        <v>263</v>
      </c>
      <c r="G474" s="5">
        <v>2030</v>
      </c>
      <c r="H474" s="5" t="s">
        <v>256</v>
      </c>
      <c r="I474" s="6">
        <v>106624</v>
      </c>
    </row>
    <row r="475" spans="1:9" x14ac:dyDescent="0.35">
      <c r="A475" s="5" t="s">
        <v>184</v>
      </c>
      <c r="B475" s="6" t="s">
        <v>185</v>
      </c>
      <c r="C475" s="5" t="s">
        <v>8</v>
      </c>
      <c r="D475" s="6" t="s">
        <v>250</v>
      </c>
      <c r="E475" s="5" t="s">
        <v>251</v>
      </c>
      <c r="F475" s="5" t="s">
        <v>263</v>
      </c>
      <c r="G475" s="5">
        <v>2031</v>
      </c>
      <c r="H475" s="5" t="s">
        <v>256</v>
      </c>
      <c r="I475" s="6">
        <v>106624</v>
      </c>
    </row>
    <row r="476" spans="1:9" x14ac:dyDescent="0.35">
      <c r="A476" s="5" t="s">
        <v>88</v>
      </c>
      <c r="B476" s="6" t="s">
        <v>89</v>
      </c>
      <c r="C476" s="5" t="s">
        <v>8</v>
      </c>
      <c r="D476" s="6" t="s">
        <v>228</v>
      </c>
      <c r="E476" s="5" t="s">
        <v>202</v>
      </c>
      <c r="F476" s="5" t="s">
        <v>263</v>
      </c>
      <c r="G476" s="5">
        <v>2026</v>
      </c>
      <c r="H476" s="5" t="s">
        <v>256</v>
      </c>
      <c r="I476" s="6">
        <v>345652</v>
      </c>
    </row>
    <row r="477" spans="1:9" x14ac:dyDescent="0.35">
      <c r="A477" s="5" t="s">
        <v>88</v>
      </c>
      <c r="B477" s="6" t="s">
        <v>89</v>
      </c>
      <c r="C477" s="5" t="s">
        <v>8</v>
      </c>
      <c r="D477" s="6" t="s">
        <v>228</v>
      </c>
      <c r="E477" s="5" t="s">
        <v>202</v>
      </c>
      <c r="F477" s="5" t="s">
        <v>263</v>
      </c>
      <c r="G477" s="5">
        <v>2027</v>
      </c>
      <c r="H477" s="5" t="s">
        <v>256</v>
      </c>
      <c r="I477" s="6">
        <v>345652</v>
      </c>
    </row>
    <row r="478" spans="1:9" x14ac:dyDescent="0.35">
      <c r="A478" s="5" t="s">
        <v>88</v>
      </c>
      <c r="B478" s="6" t="s">
        <v>89</v>
      </c>
      <c r="C478" s="5" t="s">
        <v>8</v>
      </c>
      <c r="D478" s="6" t="s">
        <v>228</v>
      </c>
      <c r="E478" s="5" t="s">
        <v>202</v>
      </c>
      <c r="F478" s="5" t="s">
        <v>263</v>
      </c>
      <c r="G478" s="5">
        <v>2028</v>
      </c>
      <c r="H478" s="5" t="s">
        <v>255</v>
      </c>
      <c r="I478" s="6">
        <v>345652</v>
      </c>
    </row>
    <row r="479" spans="1:9" x14ac:dyDescent="0.35">
      <c r="A479" s="5" t="s">
        <v>88</v>
      </c>
      <c r="B479" s="6" t="s">
        <v>89</v>
      </c>
      <c r="C479" s="5" t="s">
        <v>8</v>
      </c>
      <c r="D479" s="6" t="s">
        <v>228</v>
      </c>
      <c r="E479" s="5" t="s">
        <v>202</v>
      </c>
      <c r="F479" s="5" t="s">
        <v>263</v>
      </c>
      <c r="G479" s="5">
        <v>2029</v>
      </c>
      <c r="H479" s="5" t="s">
        <v>255</v>
      </c>
      <c r="I479" s="6">
        <v>345652</v>
      </c>
    </row>
    <row r="480" spans="1:9" x14ac:dyDescent="0.35">
      <c r="A480" s="5" t="s">
        <v>88</v>
      </c>
      <c r="B480" s="6" t="s">
        <v>89</v>
      </c>
      <c r="C480" s="5" t="s">
        <v>8</v>
      </c>
      <c r="D480" s="6" t="s">
        <v>228</v>
      </c>
      <c r="E480" s="5" t="s">
        <v>202</v>
      </c>
      <c r="F480" s="5" t="s">
        <v>263</v>
      </c>
      <c r="G480" s="5">
        <v>2030</v>
      </c>
      <c r="H480" s="5" t="s">
        <v>255</v>
      </c>
      <c r="I480" s="6">
        <v>345652</v>
      </c>
    </row>
    <row r="481" spans="1:9" x14ac:dyDescent="0.35">
      <c r="A481" s="5" t="s">
        <v>88</v>
      </c>
      <c r="B481" s="6" t="s">
        <v>89</v>
      </c>
      <c r="C481" s="5" t="s">
        <v>8</v>
      </c>
      <c r="D481" s="6" t="s">
        <v>228</v>
      </c>
      <c r="E481" s="5" t="s">
        <v>202</v>
      </c>
      <c r="F481" s="5" t="s">
        <v>263</v>
      </c>
      <c r="G481" s="5">
        <v>2031</v>
      </c>
      <c r="H481" s="5" t="s">
        <v>255</v>
      </c>
      <c r="I481" s="6">
        <v>345652</v>
      </c>
    </row>
    <row r="482" spans="1:9" x14ac:dyDescent="0.35">
      <c r="A482" s="5" t="s">
        <v>148</v>
      </c>
      <c r="B482" s="6" t="s">
        <v>149</v>
      </c>
      <c r="C482" s="5" t="s">
        <v>8</v>
      </c>
      <c r="D482" s="6" t="s">
        <v>149</v>
      </c>
      <c r="E482" s="5" t="s">
        <v>207</v>
      </c>
      <c r="F482" s="5" t="s">
        <v>263</v>
      </c>
      <c r="G482" s="5">
        <v>2026</v>
      </c>
      <c r="H482" s="5" t="s">
        <v>256</v>
      </c>
      <c r="I482" s="6">
        <v>325027</v>
      </c>
    </row>
    <row r="483" spans="1:9" x14ac:dyDescent="0.35">
      <c r="A483" s="5" t="s">
        <v>148</v>
      </c>
      <c r="B483" s="6" t="s">
        <v>149</v>
      </c>
      <c r="C483" s="5" t="s">
        <v>8</v>
      </c>
      <c r="D483" s="6" t="s">
        <v>149</v>
      </c>
      <c r="E483" s="5" t="s">
        <v>207</v>
      </c>
      <c r="F483" s="5" t="s">
        <v>263</v>
      </c>
      <c r="G483" s="5">
        <v>2027</v>
      </c>
      <c r="H483" s="5" t="s">
        <v>256</v>
      </c>
      <c r="I483" s="6">
        <v>325027</v>
      </c>
    </row>
    <row r="484" spans="1:9" x14ac:dyDescent="0.35">
      <c r="A484" s="5" t="s">
        <v>148</v>
      </c>
      <c r="B484" s="6" t="s">
        <v>149</v>
      </c>
      <c r="C484" s="5" t="s">
        <v>8</v>
      </c>
      <c r="D484" s="6" t="s">
        <v>149</v>
      </c>
      <c r="E484" s="5" t="s">
        <v>207</v>
      </c>
      <c r="F484" s="5" t="s">
        <v>263</v>
      </c>
      <c r="G484" s="5">
        <v>2028</v>
      </c>
      <c r="H484" s="5" t="s">
        <v>256</v>
      </c>
      <c r="I484" s="6">
        <v>325027</v>
      </c>
    </row>
    <row r="485" spans="1:9" x14ac:dyDescent="0.35">
      <c r="A485" s="5" t="s">
        <v>148</v>
      </c>
      <c r="B485" s="6" t="s">
        <v>149</v>
      </c>
      <c r="C485" s="5" t="s">
        <v>8</v>
      </c>
      <c r="D485" s="6" t="s">
        <v>149</v>
      </c>
      <c r="E485" s="5" t="s">
        <v>207</v>
      </c>
      <c r="F485" s="5" t="s">
        <v>263</v>
      </c>
      <c r="G485" s="5">
        <v>2029</v>
      </c>
      <c r="H485" s="5" t="s">
        <v>256</v>
      </c>
      <c r="I485" s="6">
        <v>325027</v>
      </c>
    </row>
    <row r="486" spans="1:9" x14ac:dyDescent="0.35">
      <c r="A486" s="5" t="s">
        <v>148</v>
      </c>
      <c r="B486" s="6" t="s">
        <v>149</v>
      </c>
      <c r="C486" s="5" t="s">
        <v>8</v>
      </c>
      <c r="D486" s="6" t="s">
        <v>149</v>
      </c>
      <c r="E486" s="5" t="s">
        <v>207</v>
      </c>
      <c r="F486" s="5" t="s">
        <v>263</v>
      </c>
      <c r="G486" s="5">
        <v>2030</v>
      </c>
      <c r="H486" s="5" t="s">
        <v>256</v>
      </c>
      <c r="I486" s="6">
        <v>325027</v>
      </c>
    </row>
    <row r="487" spans="1:9" x14ac:dyDescent="0.35">
      <c r="A487" s="5" t="s">
        <v>148</v>
      </c>
      <c r="B487" s="6" t="s">
        <v>149</v>
      </c>
      <c r="C487" s="5" t="s">
        <v>8</v>
      </c>
      <c r="D487" s="6" t="s">
        <v>149</v>
      </c>
      <c r="E487" s="5" t="s">
        <v>207</v>
      </c>
      <c r="F487" s="5" t="s">
        <v>263</v>
      </c>
      <c r="G487" s="5">
        <v>2031</v>
      </c>
      <c r="H487" s="5" t="s">
        <v>256</v>
      </c>
      <c r="I487" s="6">
        <v>325027</v>
      </c>
    </row>
    <row r="488" spans="1:9" x14ac:dyDescent="0.35">
      <c r="A488" s="5" t="s">
        <v>66</v>
      </c>
      <c r="B488" s="6" t="s">
        <v>67</v>
      </c>
      <c r="C488" s="5" t="s">
        <v>8</v>
      </c>
      <c r="D488" s="6" t="s">
        <v>221</v>
      </c>
      <c r="E488" s="5" t="s">
        <v>222</v>
      </c>
      <c r="F488" s="5" t="s">
        <v>263</v>
      </c>
      <c r="G488" s="5">
        <v>2026</v>
      </c>
      <c r="H488" s="5" t="s">
        <v>256</v>
      </c>
      <c r="I488" s="6">
        <v>225679</v>
      </c>
    </row>
    <row r="489" spans="1:9" x14ac:dyDescent="0.35">
      <c r="A489" s="5" t="s">
        <v>66</v>
      </c>
      <c r="B489" s="6" t="s">
        <v>67</v>
      </c>
      <c r="C489" s="5" t="s">
        <v>8</v>
      </c>
      <c r="D489" s="6" t="s">
        <v>221</v>
      </c>
      <c r="E489" s="5" t="s">
        <v>222</v>
      </c>
      <c r="F489" s="5" t="s">
        <v>263</v>
      </c>
      <c r="G489" s="5">
        <v>2027</v>
      </c>
      <c r="H489" s="5" t="s">
        <v>256</v>
      </c>
      <c r="I489" s="6">
        <v>225679</v>
      </c>
    </row>
    <row r="490" spans="1:9" x14ac:dyDescent="0.35">
      <c r="A490" s="5" t="s">
        <v>66</v>
      </c>
      <c r="B490" s="6" t="s">
        <v>67</v>
      </c>
      <c r="C490" s="5" t="s">
        <v>8</v>
      </c>
      <c r="D490" s="6" t="s">
        <v>221</v>
      </c>
      <c r="E490" s="5" t="s">
        <v>222</v>
      </c>
      <c r="F490" s="5" t="s">
        <v>263</v>
      </c>
      <c r="G490" s="5">
        <v>2028</v>
      </c>
      <c r="H490" s="5" t="s">
        <v>256</v>
      </c>
      <c r="I490" s="6">
        <v>225679</v>
      </c>
    </row>
    <row r="491" spans="1:9" x14ac:dyDescent="0.35">
      <c r="A491" s="5" t="s">
        <v>66</v>
      </c>
      <c r="B491" s="6" t="s">
        <v>67</v>
      </c>
      <c r="C491" s="5" t="s">
        <v>8</v>
      </c>
      <c r="D491" s="6" t="s">
        <v>221</v>
      </c>
      <c r="E491" s="5" t="s">
        <v>222</v>
      </c>
      <c r="F491" s="5" t="s">
        <v>263</v>
      </c>
      <c r="G491" s="5">
        <v>2029</v>
      </c>
      <c r="H491" s="5" t="s">
        <v>256</v>
      </c>
      <c r="I491" s="6">
        <v>225679</v>
      </c>
    </row>
    <row r="492" spans="1:9" x14ac:dyDescent="0.35">
      <c r="A492" s="5" t="s">
        <v>66</v>
      </c>
      <c r="B492" s="6" t="s">
        <v>67</v>
      </c>
      <c r="C492" s="5" t="s">
        <v>8</v>
      </c>
      <c r="D492" s="6" t="s">
        <v>221</v>
      </c>
      <c r="E492" s="5" t="s">
        <v>222</v>
      </c>
      <c r="F492" s="5" t="s">
        <v>263</v>
      </c>
      <c r="G492" s="5">
        <v>2030</v>
      </c>
      <c r="H492" s="5" t="s">
        <v>256</v>
      </c>
      <c r="I492" s="6">
        <v>225679</v>
      </c>
    </row>
    <row r="493" spans="1:9" x14ac:dyDescent="0.35">
      <c r="A493" s="5" t="s">
        <v>66</v>
      </c>
      <c r="B493" s="6" t="s">
        <v>67</v>
      </c>
      <c r="C493" s="5" t="s">
        <v>8</v>
      </c>
      <c r="D493" s="6" t="s">
        <v>221</v>
      </c>
      <c r="E493" s="5" t="s">
        <v>222</v>
      </c>
      <c r="F493" s="5" t="s">
        <v>263</v>
      </c>
      <c r="G493" s="5">
        <v>2031</v>
      </c>
      <c r="H493" s="5" t="s">
        <v>256</v>
      </c>
      <c r="I493" s="6">
        <v>225679</v>
      </c>
    </row>
    <row r="494" spans="1:9" x14ac:dyDescent="0.35">
      <c r="A494" s="5" t="s">
        <v>58</v>
      </c>
      <c r="B494" s="6" t="s">
        <v>59</v>
      </c>
      <c r="C494" s="5" t="s">
        <v>8</v>
      </c>
      <c r="D494" s="6" t="s">
        <v>59</v>
      </c>
      <c r="E494" s="5" t="s">
        <v>218</v>
      </c>
      <c r="F494" s="5" t="s">
        <v>263</v>
      </c>
      <c r="G494" s="5">
        <v>2026</v>
      </c>
      <c r="H494" s="5" t="s">
        <v>256</v>
      </c>
      <c r="I494" s="6">
        <v>78676</v>
      </c>
    </row>
    <row r="495" spans="1:9" x14ac:dyDescent="0.35">
      <c r="A495" s="5" t="s">
        <v>58</v>
      </c>
      <c r="B495" s="6" t="s">
        <v>59</v>
      </c>
      <c r="C495" s="5" t="s">
        <v>8</v>
      </c>
      <c r="D495" s="6" t="s">
        <v>59</v>
      </c>
      <c r="E495" s="5" t="s">
        <v>218</v>
      </c>
      <c r="F495" s="5" t="s">
        <v>263</v>
      </c>
      <c r="G495" s="5">
        <v>2027</v>
      </c>
      <c r="H495" s="5" t="s">
        <v>256</v>
      </c>
      <c r="I495" s="6">
        <v>78676</v>
      </c>
    </row>
    <row r="496" spans="1:9" x14ac:dyDescent="0.35">
      <c r="A496" s="5" t="s">
        <v>58</v>
      </c>
      <c r="B496" s="6" t="s">
        <v>59</v>
      </c>
      <c r="C496" s="5" t="s">
        <v>8</v>
      </c>
      <c r="D496" s="6" t="s">
        <v>59</v>
      </c>
      <c r="E496" s="5" t="s">
        <v>218</v>
      </c>
      <c r="F496" s="5" t="s">
        <v>263</v>
      </c>
      <c r="G496" s="5">
        <v>2028</v>
      </c>
      <c r="H496" s="5" t="s">
        <v>256</v>
      </c>
      <c r="I496" s="6">
        <v>78676</v>
      </c>
    </row>
    <row r="497" spans="1:9" x14ac:dyDescent="0.35">
      <c r="A497" s="5" t="s">
        <v>58</v>
      </c>
      <c r="B497" s="6" t="s">
        <v>59</v>
      </c>
      <c r="C497" s="5" t="s">
        <v>8</v>
      </c>
      <c r="D497" s="6" t="s">
        <v>59</v>
      </c>
      <c r="E497" s="5" t="s">
        <v>218</v>
      </c>
      <c r="F497" s="5" t="s">
        <v>263</v>
      </c>
      <c r="G497" s="5">
        <v>2029</v>
      </c>
      <c r="H497" s="5" t="s">
        <v>256</v>
      </c>
      <c r="I497" s="6">
        <v>78676</v>
      </c>
    </row>
    <row r="498" spans="1:9" x14ac:dyDescent="0.35">
      <c r="A498" s="5" t="s">
        <v>58</v>
      </c>
      <c r="B498" s="6" t="s">
        <v>59</v>
      </c>
      <c r="C498" s="5" t="s">
        <v>8</v>
      </c>
      <c r="D498" s="6" t="s">
        <v>59</v>
      </c>
      <c r="E498" s="5" t="s">
        <v>218</v>
      </c>
      <c r="F498" s="5" t="s">
        <v>263</v>
      </c>
      <c r="G498" s="5">
        <v>2030</v>
      </c>
      <c r="H498" s="5" t="s">
        <v>256</v>
      </c>
      <c r="I498" s="6">
        <v>78676</v>
      </c>
    </row>
    <row r="499" spans="1:9" x14ac:dyDescent="0.35">
      <c r="A499" s="5" t="s">
        <v>58</v>
      </c>
      <c r="B499" s="6" t="s">
        <v>59</v>
      </c>
      <c r="C499" s="5" t="s">
        <v>8</v>
      </c>
      <c r="D499" s="6" t="s">
        <v>59</v>
      </c>
      <c r="E499" s="5" t="s">
        <v>218</v>
      </c>
      <c r="F499" s="5" t="s">
        <v>263</v>
      </c>
      <c r="G499" s="5">
        <v>2031</v>
      </c>
      <c r="H499" s="5" t="s">
        <v>256</v>
      </c>
      <c r="I499" s="6">
        <v>78676</v>
      </c>
    </row>
    <row r="500" spans="1:9" x14ac:dyDescent="0.35">
      <c r="A500" s="5" t="s">
        <v>110</v>
      </c>
      <c r="B500" s="6" t="s">
        <v>111</v>
      </c>
      <c r="C500" s="5" t="s">
        <v>8</v>
      </c>
      <c r="D500" s="6" t="s">
        <v>219</v>
      </c>
      <c r="E500" s="5" t="s">
        <v>207</v>
      </c>
      <c r="F500" s="5" t="s">
        <v>263</v>
      </c>
      <c r="G500" s="5">
        <v>2026</v>
      </c>
      <c r="I500" s="6">
        <v>72023</v>
      </c>
    </row>
    <row r="501" spans="1:9" x14ac:dyDescent="0.35">
      <c r="A501" s="5" t="s">
        <v>110</v>
      </c>
      <c r="B501" s="6" t="s">
        <v>111</v>
      </c>
      <c r="C501" s="5" t="s">
        <v>8</v>
      </c>
      <c r="D501" s="6" t="s">
        <v>219</v>
      </c>
      <c r="E501" s="5" t="s">
        <v>207</v>
      </c>
      <c r="F501" s="5" t="s">
        <v>263</v>
      </c>
      <c r="G501" s="5">
        <v>2027</v>
      </c>
      <c r="H501" s="5" t="s">
        <v>256</v>
      </c>
      <c r="I501" s="6">
        <v>72023</v>
      </c>
    </row>
    <row r="502" spans="1:9" x14ac:dyDescent="0.35">
      <c r="A502" s="5" t="s">
        <v>110</v>
      </c>
      <c r="B502" s="6" t="s">
        <v>111</v>
      </c>
      <c r="C502" s="5" t="s">
        <v>8</v>
      </c>
      <c r="D502" s="6" t="s">
        <v>219</v>
      </c>
      <c r="E502" s="5" t="s">
        <v>207</v>
      </c>
      <c r="F502" s="5" t="s">
        <v>263</v>
      </c>
      <c r="G502" s="5">
        <v>2028</v>
      </c>
      <c r="H502" s="5" t="s">
        <v>255</v>
      </c>
      <c r="I502" s="6">
        <v>72023</v>
      </c>
    </row>
    <row r="503" spans="1:9" x14ac:dyDescent="0.35">
      <c r="A503" s="5" t="s">
        <v>110</v>
      </c>
      <c r="B503" s="6" t="s">
        <v>111</v>
      </c>
      <c r="C503" s="5" t="s">
        <v>8</v>
      </c>
      <c r="D503" s="6" t="s">
        <v>219</v>
      </c>
      <c r="E503" s="5" t="s">
        <v>207</v>
      </c>
      <c r="F503" s="5" t="s">
        <v>263</v>
      </c>
      <c r="G503" s="5">
        <v>2029</v>
      </c>
      <c r="H503" s="5" t="s">
        <v>255</v>
      </c>
      <c r="I503" s="6">
        <v>72023</v>
      </c>
    </row>
    <row r="504" spans="1:9" x14ac:dyDescent="0.35">
      <c r="A504" s="5" t="s">
        <v>110</v>
      </c>
      <c r="B504" s="6" t="s">
        <v>111</v>
      </c>
      <c r="C504" s="5" t="s">
        <v>8</v>
      </c>
      <c r="D504" s="6" t="s">
        <v>219</v>
      </c>
      <c r="E504" s="5" t="s">
        <v>207</v>
      </c>
      <c r="F504" s="5" t="s">
        <v>263</v>
      </c>
      <c r="G504" s="5">
        <v>2030</v>
      </c>
      <c r="H504" s="5" t="s">
        <v>255</v>
      </c>
      <c r="I504" s="6">
        <v>72023</v>
      </c>
    </row>
    <row r="505" spans="1:9" x14ac:dyDescent="0.35">
      <c r="A505" s="5" t="s">
        <v>110</v>
      </c>
      <c r="B505" s="6" t="s">
        <v>111</v>
      </c>
      <c r="C505" s="5" t="s">
        <v>8</v>
      </c>
      <c r="D505" s="6" t="s">
        <v>219</v>
      </c>
      <c r="E505" s="5" t="s">
        <v>207</v>
      </c>
      <c r="F505" s="5" t="s">
        <v>263</v>
      </c>
      <c r="G505" s="5">
        <v>2031</v>
      </c>
      <c r="H505" s="5" t="s">
        <v>255</v>
      </c>
      <c r="I505" s="6">
        <v>72023</v>
      </c>
    </row>
    <row r="506" spans="1:9" x14ac:dyDescent="0.35">
      <c r="A506" s="5" t="s">
        <v>62</v>
      </c>
      <c r="B506" s="6" t="s">
        <v>63</v>
      </c>
      <c r="C506" s="5" t="s">
        <v>8</v>
      </c>
      <c r="D506" s="6" t="s">
        <v>219</v>
      </c>
      <c r="E506" s="5" t="s">
        <v>207</v>
      </c>
      <c r="F506" s="5" t="s">
        <v>263</v>
      </c>
      <c r="G506" s="5">
        <v>2026</v>
      </c>
      <c r="I506" s="6">
        <v>110137</v>
      </c>
    </row>
    <row r="507" spans="1:9" x14ac:dyDescent="0.35">
      <c r="A507" s="5" t="s">
        <v>62</v>
      </c>
      <c r="B507" s="6" t="s">
        <v>63</v>
      </c>
      <c r="C507" s="5" t="s">
        <v>8</v>
      </c>
      <c r="D507" s="6" t="s">
        <v>219</v>
      </c>
      <c r="E507" s="5" t="s">
        <v>207</v>
      </c>
      <c r="F507" s="5" t="s">
        <v>263</v>
      </c>
      <c r="G507" s="5">
        <v>2027</v>
      </c>
      <c r="H507" s="5" t="s">
        <v>256</v>
      </c>
      <c r="I507" s="6">
        <v>110137</v>
      </c>
    </row>
    <row r="508" spans="1:9" x14ac:dyDescent="0.35">
      <c r="A508" s="5" t="s">
        <v>62</v>
      </c>
      <c r="B508" s="6" t="s">
        <v>63</v>
      </c>
      <c r="C508" s="5" t="s">
        <v>8</v>
      </c>
      <c r="D508" s="6" t="s">
        <v>219</v>
      </c>
      <c r="E508" s="5" t="s">
        <v>207</v>
      </c>
      <c r="F508" s="5" t="s">
        <v>263</v>
      </c>
      <c r="G508" s="5">
        <v>2028</v>
      </c>
      <c r="H508" s="5" t="s">
        <v>255</v>
      </c>
      <c r="I508" s="6">
        <v>110137</v>
      </c>
    </row>
    <row r="509" spans="1:9" x14ac:dyDescent="0.35">
      <c r="A509" s="5" t="s">
        <v>62</v>
      </c>
      <c r="B509" s="6" t="s">
        <v>63</v>
      </c>
      <c r="C509" s="5" t="s">
        <v>8</v>
      </c>
      <c r="D509" s="6" t="s">
        <v>219</v>
      </c>
      <c r="E509" s="5" t="s">
        <v>207</v>
      </c>
      <c r="F509" s="5" t="s">
        <v>263</v>
      </c>
      <c r="G509" s="5">
        <v>2029</v>
      </c>
      <c r="H509" s="5" t="s">
        <v>255</v>
      </c>
      <c r="I509" s="6">
        <v>110137</v>
      </c>
    </row>
    <row r="510" spans="1:9" x14ac:dyDescent="0.35">
      <c r="A510" s="5" t="s">
        <v>62</v>
      </c>
      <c r="B510" s="6" t="s">
        <v>63</v>
      </c>
      <c r="C510" s="5" t="s">
        <v>8</v>
      </c>
      <c r="D510" s="6" t="s">
        <v>219</v>
      </c>
      <c r="E510" s="5" t="s">
        <v>207</v>
      </c>
      <c r="F510" s="5" t="s">
        <v>263</v>
      </c>
      <c r="G510" s="5">
        <v>2030</v>
      </c>
      <c r="H510" s="5" t="s">
        <v>255</v>
      </c>
      <c r="I510" s="6">
        <v>110137</v>
      </c>
    </row>
    <row r="511" spans="1:9" x14ac:dyDescent="0.35">
      <c r="A511" s="5" t="s">
        <v>62</v>
      </c>
      <c r="B511" s="6" t="s">
        <v>63</v>
      </c>
      <c r="C511" s="5" t="s">
        <v>8</v>
      </c>
      <c r="D511" s="6" t="s">
        <v>219</v>
      </c>
      <c r="E511" s="5" t="s">
        <v>207</v>
      </c>
      <c r="F511" s="5" t="s">
        <v>263</v>
      </c>
      <c r="G511" s="5">
        <v>2031</v>
      </c>
      <c r="H511" s="5" t="s">
        <v>255</v>
      </c>
      <c r="I511" s="6">
        <v>110137</v>
      </c>
    </row>
    <row r="512" spans="1:9" x14ac:dyDescent="0.35">
      <c r="A512" s="5" t="s">
        <v>60</v>
      </c>
      <c r="B512" s="6" t="s">
        <v>61</v>
      </c>
      <c r="C512" s="5" t="s">
        <v>8</v>
      </c>
      <c r="D512" s="6" t="s">
        <v>219</v>
      </c>
      <c r="E512" s="5" t="s">
        <v>207</v>
      </c>
      <c r="F512" s="5" t="s">
        <v>263</v>
      </c>
      <c r="G512" s="5">
        <v>2026</v>
      </c>
      <c r="I512" s="6">
        <v>244877</v>
      </c>
    </row>
    <row r="513" spans="1:9" x14ac:dyDescent="0.35">
      <c r="A513" s="5" t="s">
        <v>60</v>
      </c>
      <c r="B513" s="6" t="s">
        <v>61</v>
      </c>
      <c r="C513" s="5" t="s">
        <v>8</v>
      </c>
      <c r="D513" s="6" t="s">
        <v>219</v>
      </c>
      <c r="E513" s="5" t="s">
        <v>207</v>
      </c>
      <c r="F513" s="5" t="s">
        <v>263</v>
      </c>
      <c r="G513" s="5">
        <v>2027</v>
      </c>
      <c r="H513" s="5" t="s">
        <v>256</v>
      </c>
      <c r="I513" s="6">
        <v>244877</v>
      </c>
    </row>
    <row r="514" spans="1:9" x14ac:dyDescent="0.35">
      <c r="A514" s="5" t="s">
        <v>60</v>
      </c>
      <c r="B514" s="6" t="s">
        <v>61</v>
      </c>
      <c r="C514" s="5" t="s">
        <v>8</v>
      </c>
      <c r="D514" s="6" t="s">
        <v>219</v>
      </c>
      <c r="E514" s="5" t="s">
        <v>207</v>
      </c>
      <c r="F514" s="5" t="s">
        <v>263</v>
      </c>
      <c r="G514" s="5">
        <v>2028</v>
      </c>
      <c r="H514" s="5" t="s">
        <v>255</v>
      </c>
      <c r="I514" s="6">
        <v>244877</v>
      </c>
    </row>
    <row r="515" spans="1:9" x14ac:dyDescent="0.35">
      <c r="A515" s="5" t="s">
        <v>60</v>
      </c>
      <c r="B515" s="6" t="s">
        <v>61</v>
      </c>
      <c r="C515" s="5" t="s">
        <v>8</v>
      </c>
      <c r="D515" s="6" t="s">
        <v>219</v>
      </c>
      <c r="E515" s="5" t="s">
        <v>207</v>
      </c>
      <c r="F515" s="5" t="s">
        <v>263</v>
      </c>
      <c r="G515" s="5">
        <v>2029</v>
      </c>
      <c r="H515" s="5" t="s">
        <v>255</v>
      </c>
      <c r="I515" s="6">
        <v>244877</v>
      </c>
    </row>
    <row r="516" spans="1:9" x14ac:dyDescent="0.35">
      <c r="A516" s="5" t="s">
        <v>60</v>
      </c>
      <c r="B516" s="6" t="s">
        <v>61</v>
      </c>
      <c r="C516" s="5" t="s">
        <v>8</v>
      </c>
      <c r="D516" s="6" t="s">
        <v>219</v>
      </c>
      <c r="E516" s="5" t="s">
        <v>207</v>
      </c>
      <c r="F516" s="5" t="s">
        <v>263</v>
      </c>
      <c r="G516" s="5">
        <v>2030</v>
      </c>
      <c r="H516" s="5" t="s">
        <v>255</v>
      </c>
      <c r="I516" s="6">
        <v>244877</v>
      </c>
    </row>
    <row r="517" spans="1:9" x14ac:dyDescent="0.35">
      <c r="A517" s="5" t="s">
        <v>60</v>
      </c>
      <c r="B517" s="6" t="s">
        <v>61</v>
      </c>
      <c r="C517" s="5" t="s">
        <v>8</v>
      </c>
      <c r="D517" s="6" t="s">
        <v>219</v>
      </c>
      <c r="E517" s="5" t="s">
        <v>207</v>
      </c>
      <c r="F517" s="5" t="s">
        <v>263</v>
      </c>
      <c r="G517" s="5">
        <v>2031</v>
      </c>
      <c r="H517" s="5" t="s">
        <v>255</v>
      </c>
      <c r="I517" s="6">
        <v>244877</v>
      </c>
    </row>
    <row r="518" spans="1:9" x14ac:dyDescent="0.35">
      <c r="A518" s="5" t="s">
        <v>108</v>
      </c>
      <c r="B518" s="6" t="s">
        <v>109</v>
      </c>
      <c r="C518" s="5" t="s">
        <v>8</v>
      </c>
      <c r="D518" s="6" t="s">
        <v>219</v>
      </c>
      <c r="E518" s="5" t="s">
        <v>207</v>
      </c>
      <c r="F518" s="5" t="s">
        <v>263</v>
      </c>
      <c r="G518" s="5">
        <v>2026</v>
      </c>
      <c r="I518" s="6">
        <v>110137</v>
      </c>
    </row>
    <row r="519" spans="1:9" x14ac:dyDescent="0.35">
      <c r="A519" s="5" t="s">
        <v>108</v>
      </c>
      <c r="B519" s="6" t="s">
        <v>109</v>
      </c>
      <c r="C519" s="5" t="s">
        <v>8</v>
      </c>
      <c r="D519" s="6" t="s">
        <v>219</v>
      </c>
      <c r="E519" s="5" t="s">
        <v>207</v>
      </c>
      <c r="F519" s="5" t="s">
        <v>263</v>
      </c>
      <c r="G519" s="5">
        <v>2027</v>
      </c>
      <c r="H519" s="5" t="s">
        <v>256</v>
      </c>
      <c r="I519" s="6">
        <v>110137</v>
      </c>
    </row>
    <row r="520" spans="1:9" x14ac:dyDescent="0.35">
      <c r="A520" s="5" t="s">
        <v>108</v>
      </c>
      <c r="B520" s="6" t="s">
        <v>109</v>
      </c>
      <c r="C520" s="5" t="s">
        <v>8</v>
      </c>
      <c r="D520" s="6" t="s">
        <v>219</v>
      </c>
      <c r="E520" s="5" t="s">
        <v>207</v>
      </c>
      <c r="F520" s="5" t="s">
        <v>263</v>
      </c>
      <c r="G520" s="5">
        <v>2028</v>
      </c>
      <c r="H520" s="5" t="s">
        <v>255</v>
      </c>
      <c r="I520" s="6">
        <v>110137</v>
      </c>
    </row>
    <row r="521" spans="1:9" x14ac:dyDescent="0.35">
      <c r="A521" s="5" t="s">
        <v>108</v>
      </c>
      <c r="B521" s="6" t="s">
        <v>109</v>
      </c>
      <c r="C521" s="5" t="s">
        <v>8</v>
      </c>
      <c r="D521" s="6" t="s">
        <v>219</v>
      </c>
      <c r="E521" s="5" t="s">
        <v>207</v>
      </c>
      <c r="F521" s="5" t="s">
        <v>263</v>
      </c>
      <c r="G521" s="5">
        <v>2029</v>
      </c>
      <c r="H521" s="5" t="s">
        <v>255</v>
      </c>
      <c r="I521" s="6">
        <v>110137</v>
      </c>
    </row>
    <row r="522" spans="1:9" x14ac:dyDescent="0.35">
      <c r="A522" s="5" t="s">
        <v>108</v>
      </c>
      <c r="B522" s="6" t="s">
        <v>109</v>
      </c>
      <c r="C522" s="5" t="s">
        <v>8</v>
      </c>
      <c r="D522" s="6" t="s">
        <v>219</v>
      </c>
      <c r="E522" s="5" t="s">
        <v>207</v>
      </c>
      <c r="F522" s="5" t="s">
        <v>263</v>
      </c>
      <c r="G522" s="5">
        <v>2030</v>
      </c>
      <c r="H522" s="5" t="s">
        <v>255</v>
      </c>
      <c r="I522" s="6">
        <v>110137</v>
      </c>
    </row>
    <row r="523" spans="1:9" x14ac:dyDescent="0.35">
      <c r="A523" s="5" t="s">
        <v>108</v>
      </c>
      <c r="B523" s="6" t="s">
        <v>109</v>
      </c>
      <c r="C523" s="5" t="s">
        <v>8</v>
      </c>
      <c r="D523" s="6" t="s">
        <v>219</v>
      </c>
      <c r="E523" s="5" t="s">
        <v>207</v>
      </c>
      <c r="F523" s="5" t="s">
        <v>263</v>
      </c>
      <c r="G523" s="5">
        <v>2031</v>
      </c>
      <c r="H523" s="5" t="s">
        <v>255</v>
      </c>
      <c r="I523" s="6">
        <v>110137</v>
      </c>
    </row>
    <row r="524" spans="1:9" x14ac:dyDescent="0.35">
      <c r="A524" s="5" t="s">
        <v>130</v>
      </c>
      <c r="B524" s="6" t="s">
        <v>131</v>
      </c>
      <c r="C524" s="5" t="s">
        <v>8</v>
      </c>
      <c r="D524" s="6" t="s">
        <v>221</v>
      </c>
      <c r="E524" s="5" t="s">
        <v>222</v>
      </c>
      <c r="F524" s="5" t="s">
        <v>263</v>
      </c>
      <c r="G524" s="5">
        <v>2026</v>
      </c>
      <c r="H524" s="5" t="s">
        <v>256</v>
      </c>
      <c r="I524" s="6">
        <v>71657</v>
      </c>
    </row>
    <row r="525" spans="1:9" x14ac:dyDescent="0.35">
      <c r="A525" s="5" t="s">
        <v>130</v>
      </c>
      <c r="B525" s="6" t="s">
        <v>131</v>
      </c>
      <c r="C525" s="5" t="s">
        <v>8</v>
      </c>
      <c r="D525" s="6" t="s">
        <v>221</v>
      </c>
      <c r="E525" s="5" t="s">
        <v>222</v>
      </c>
      <c r="F525" s="5" t="s">
        <v>263</v>
      </c>
      <c r="G525" s="5">
        <v>2027</v>
      </c>
      <c r="H525" s="5" t="s">
        <v>256</v>
      </c>
      <c r="I525" s="6">
        <v>71657</v>
      </c>
    </row>
    <row r="526" spans="1:9" x14ac:dyDescent="0.35">
      <c r="A526" s="5" t="s">
        <v>130</v>
      </c>
      <c r="B526" s="6" t="s">
        <v>131</v>
      </c>
      <c r="C526" s="5" t="s">
        <v>8</v>
      </c>
      <c r="D526" s="6" t="s">
        <v>221</v>
      </c>
      <c r="E526" s="5" t="s">
        <v>222</v>
      </c>
      <c r="F526" s="5" t="s">
        <v>263</v>
      </c>
      <c r="G526" s="5">
        <v>2028</v>
      </c>
      <c r="H526" s="5" t="s">
        <v>256</v>
      </c>
      <c r="I526" s="6">
        <v>71657</v>
      </c>
    </row>
    <row r="527" spans="1:9" x14ac:dyDescent="0.35">
      <c r="A527" s="5" t="s">
        <v>130</v>
      </c>
      <c r="B527" s="6" t="s">
        <v>131</v>
      </c>
      <c r="C527" s="5" t="s">
        <v>8</v>
      </c>
      <c r="D527" s="6" t="s">
        <v>221</v>
      </c>
      <c r="E527" s="5" t="s">
        <v>222</v>
      </c>
      <c r="F527" s="5" t="s">
        <v>263</v>
      </c>
      <c r="G527" s="5">
        <v>2029</v>
      </c>
      <c r="H527" s="5" t="s">
        <v>256</v>
      </c>
      <c r="I527" s="6">
        <v>71657</v>
      </c>
    </row>
    <row r="528" spans="1:9" x14ac:dyDescent="0.35">
      <c r="A528" s="5" t="s">
        <v>130</v>
      </c>
      <c r="B528" s="6" t="s">
        <v>131</v>
      </c>
      <c r="C528" s="5" t="s">
        <v>8</v>
      </c>
      <c r="D528" s="6" t="s">
        <v>221</v>
      </c>
      <c r="E528" s="5" t="s">
        <v>222</v>
      </c>
      <c r="F528" s="5" t="s">
        <v>263</v>
      </c>
      <c r="G528" s="5">
        <v>2030</v>
      </c>
      <c r="H528" s="5" t="s">
        <v>256</v>
      </c>
      <c r="I528" s="6">
        <v>71657</v>
      </c>
    </row>
    <row r="529" spans="1:9" x14ac:dyDescent="0.35">
      <c r="A529" s="5" t="s">
        <v>130</v>
      </c>
      <c r="B529" s="6" t="s">
        <v>131</v>
      </c>
      <c r="C529" s="5" t="s">
        <v>8</v>
      </c>
      <c r="D529" s="6" t="s">
        <v>221</v>
      </c>
      <c r="E529" s="5" t="s">
        <v>222</v>
      </c>
      <c r="F529" s="5" t="s">
        <v>263</v>
      </c>
      <c r="G529" s="5">
        <v>2031</v>
      </c>
      <c r="H529" s="5" t="s">
        <v>256</v>
      </c>
      <c r="I529" s="6">
        <v>71657</v>
      </c>
    </row>
    <row r="530" spans="1:9" x14ac:dyDescent="0.35">
      <c r="A530" s="5" t="s">
        <v>142</v>
      </c>
      <c r="B530" s="6" t="s">
        <v>143</v>
      </c>
      <c r="C530" s="5" t="s">
        <v>8</v>
      </c>
      <c r="D530" s="6" t="s">
        <v>239</v>
      </c>
      <c r="E530" s="5" t="s">
        <v>222</v>
      </c>
      <c r="F530" s="5" t="s">
        <v>255</v>
      </c>
      <c r="G530" s="5">
        <v>2026</v>
      </c>
      <c r="H530" s="5" t="s">
        <v>256</v>
      </c>
      <c r="I530" s="6">
        <v>31239</v>
      </c>
    </row>
    <row r="531" spans="1:9" x14ac:dyDescent="0.35">
      <c r="A531" s="5" t="s">
        <v>142</v>
      </c>
      <c r="B531" s="6" t="s">
        <v>143</v>
      </c>
      <c r="C531" s="5" t="s">
        <v>8</v>
      </c>
      <c r="D531" s="6" t="s">
        <v>239</v>
      </c>
      <c r="E531" s="5" t="s">
        <v>222</v>
      </c>
      <c r="F531" s="5" t="s">
        <v>255</v>
      </c>
      <c r="G531" s="5">
        <v>2027</v>
      </c>
      <c r="I531" s="6">
        <v>31239</v>
      </c>
    </row>
    <row r="532" spans="1:9" x14ac:dyDescent="0.35">
      <c r="A532" s="5" t="s">
        <v>142</v>
      </c>
      <c r="B532" s="6" t="s">
        <v>143</v>
      </c>
      <c r="C532" s="5" t="s">
        <v>8</v>
      </c>
      <c r="D532" s="6" t="s">
        <v>239</v>
      </c>
      <c r="E532" s="5" t="s">
        <v>222</v>
      </c>
      <c r="F532" s="5" t="s">
        <v>255</v>
      </c>
      <c r="G532" s="5">
        <v>2028</v>
      </c>
      <c r="H532" s="5" t="s">
        <v>256</v>
      </c>
      <c r="I532" s="6">
        <v>31239</v>
      </c>
    </row>
    <row r="533" spans="1:9" x14ac:dyDescent="0.35">
      <c r="A533" s="5" t="s">
        <v>142</v>
      </c>
      <c r="B533" s="6" t="s">
        <v>143</v>
      </c>
      <c r="C533" s="5" t="s">
        <v>8</v>
      </c>
      <c r="D533" s="6" t="s">
        <v>239</v>
      </c>
      <c r="E533" s="5" t="s">
        <v>222</v>
      </c>
      <c r="F533" s="5" t="s">
        <v>255</v>
      </c>
      <c r="G533" s="5">
        <v>2029</v>
      </c>
      <c r="H533" s="5" t="s">
        <v>256</v>
      </c>
      <c r="I533" s="6">
        <v>31239</v>
      </c>
    </row>
    <row r="534" spans="1:9" x14ac:dyDescent="0.35">
      <c r="A534" s="5" t="s">
        <v>142</v>
      </c>
      <c r="B534" s="6" t="s">
        <v>143</v>
      </c>
      <c r="C534" s="5" t="s">
        <v>8</v>
      </c>
      <c r="D534" s="6" t="s">
        <v>239</v>
      </c>
      <c r="E534" s="5" t="s">
        <v>222</v>
      </c>
      <c r="F534" s="5" t="s">
        <v>255</v>
      </c>
      <c r="G534" s="5">
        <v>2030</v>
      </c>
      <c r="H534" s="5" t="s">
        <v>256</v>
      </c>
      <c r="I534" s="6">
        <v>31239</v>
      </c>
    </row>
    <row r="535" spans="1:9" x14ac:dyDescent="0.35">
      <c r="A535" s="5" t="s">
        <v>142</v>
      </c>
      <c r="B535" s="6" t="s">
        <v>143</v>
      </c>
      <c r="C535" s="5" t="s">
        <v>8</v>
      </c>
      <c r="D535" s="6" t="s">
        <v>239</v>
      </c>
      <c r="E535" s="5" t="s">
        <v>222</v>
      </c>
      <c r="F535" s="5" t="s">
        <v>255</v>
      </c>
      <c r="G535" s="5">
        <v>2031</v>
      </c>
      <c r="H535" s="5" t="s">
        <v>256</v>
      </c>
      <c r="I535" s="6">
        <v>31239</v>
      </c>
    </row>
    <row r="536" spans="1:9" x14ac:dyDescent="0.35">
      <c r="A536" s="5" t="s">
        <v>144</v>
      </c>
      <c r="B536" s="6" t="s">
        <v>145</v>
      </c>
      <c r="C536" s="5" t="s">
        <v>8</v>
      </c>
      <c r="D536" s="6" t="s">
        <v>239</v>
      </c>
      <c r="E536" s="5" t="s">
        <v>222</v>
      </c>
      <c r="F536" s="5" t="s">
        <v>255</v>
      </c>
      <c r="G536" s="5">
        <v>2026</v>
      </c>
      <c r="H536" s="5" t="s">
        <v>256</v>
      </c>
      <c r="I536" s="6">
        <v>31239</v>
      </c>
    </row>
    <row r="537" spans="1:9" x14ac:dyDescent="0.35">
      <c r="A537" s="5" t="s">
        <v>144</v>
      </c>
      <c r="B537" s="6" t="s">
        <v>145</v>
      </c>
      <c r="C537" s="5" t="s">
        <v>8</v>
      </c>
      <c r="D537" s="6" t="s">
        <v>239</v>
      </c>
      <c r="E537" s="5" t="s">
        <v>222</v>
      </c>
      <c r="F537" s="5" t="s">
        <v>255</v>
      </c>
      <c r="G537" s="5">
        <v>2027</v>
      </c>
      <c r="I537" s="6">
        <v>31239</v>
      </c>
    </row>
    <row r="538" spans="1:9" x14ac:dyDescent="0.35">
      <c r="A538" s="5" t="s">
        <v>144</v>
      </c>
      <c r="B538" s="6" t="s">
        <v>145</v>
      </c>
      <c r="C538" s="5" t="s">
        <v>8</v>
      </c>
      <c r="D538" s="6" t="s">
        <v>239</v>
      </c>
      <c r="E538" s="5" t="s">
        <v>222</v>
      </c>
      <c r="F538" s="5" t="s">
        <v>255</v>
      </c>
      <c r="G538" s="5">
        <v>2028</v>
      </c>
      <c r="H538" s="5" t="s">
        <v>256</v>
      </c>
      <c r="I538" s="6">
        <v>31239</v>
      </c>
    </row>
    <row r="539" spans="1:9" x14ac:dyDescent="0.35">
      <c r="A539" s="5" t="s">
        <v>144</v>
      </c>
      <c r="B539" s="6" t="s">
        <v>145</v>
      </c>
      <c r="C539" s="5" t="s">
        <v>8</v>
      </c>
      <c r="D539" s="6" t="s">
        <v>239</v>
      </c>
      <c r="E539" s="5" t="s">
        <v>222</v>
      </c>
      <c r="F539" s="5" t="s">
        <v>255</v>
      </c>
      <c r="G539" s="5">
        <v>2029</v>
      </c>
      <c r="H539" s="5" t="s">
        <v>256</v>
      </c>
      <c r="I539" s="6">
        <v>31239</v>
      </c>
    </row>
    <row r="540" spans="1:9" x14ac:dyDescent="0.35">
      <c r="A540" s="5" t="s">
        <v>144</v>
      </c>
      <c r="B540" s="6" t="s">
        <v>145</v>
      </c>
      <c r="C540" s="5" t="s">
        <v>8</v>
      </c>
      <c r="D540" s="6" t="s">
        <v>239</v>
      </c>
      <c r="E540" s="5" t="s">
        <v>222</v>
      </c>
      <c r="F540" s="5" t="s">
        <v>255</v>
      </c>
      <c r="G540" s="5">
        <v>2030</v>
      </c>
      <c r="H540" s="5" t="s">
        <v>256</v>
      </c>
      <c r="I540" s="6">
        <v>31239</v>
      </c>
    </row>
    <row r="541" spans="1:9" x14ac:dyDescent="0.35">
      <c r="A541" s="5" t="s">
        <v>144</v>
      </c>
      <c r="B541" s="6" t="s">
        <v>145</v>
      </c>
      <c r="C541" s="5" t="s">
        <v>8</v>
      </c>
      <c r="D541" s="6" t="s">
        <v>239</v>
      </c>
      <c r="E541" s="5" t="s">
        <v>222</v>
      </c>
      <c r="F541" s="5" t="s">
        <v>255</v>
      </c>
      <c r="G541" s="5">
        <v>2031</v>
      </c>
      <c r="H541" s="5" t="s">
        <v>256</v>
      </c>
      <c r="I541" s="6">
        <v>31239</v>
      </c>
    </row>
    <row r="542" spans="1:9" x14ac:dyDescent="0.35">
      <c r="A542" s="5" t="s">
        <v>46</v>
      </c>
      <c r="B542" s="6" t="s">
        <v>47</v>
      </c>
      <c r="C542" s="5" t="s">
        <v>8</v>
      </c>
      <c r="D542" s="6" t="s">
        <v>213</v>
      </c>
      <c r="E542" s="5" t="s">
        <v>214</v>
      </c>
      <c r="F542" s="5" t="s">
        <v>255</v>
      </c>
      <c r="G542" s="5">
        <v>2026</v>
      </c>
      <c r="I542" s="6">
        <v>26779</v>
      </c>
    </row>
    <row r="543" spans="1:9" x14ac:dyDescent="0.35">
      <c r="A543" s="5" t="s">
        <v>46</v>
      </c>
      <c r="B543" s="6" t="s">
        <v>47</v>
      </c>
      <c r="C543" s="5" t="s">
        <v>8</v>
      </c>
      <c r="D543" s="6" t="s">
        <v>213</v>
      </c>
      <c r="E543" s="5" t="s">
        <v>214</v>
      </c>
      <c r="F543" s="5" t="s">
        <v>255</v>
      </c>
      <c r="G543" s="5">
        <v>2027</v>
      </c>
      <c r="I543" s="6">
        <v>26779</v>
      </c>
    </row>
    <row r="544" spans="1:9" x14ac:dyDescent="0.35">
      <c r="A544" s="5" t="s">
        <v>46</v>
      </c>
      <c r="B544" s="6" t="s">
        <v>47</v>
      </c>
      <c r="C544" s="5" t="s">
        <v>8</v>
      </c>
      <c r="D544" s="6" t="s">
        <v>213</v>
      </c>
      <c r="E544" s="5" t="s">
        <v>214</v>
      </c>
      <c r="F544" s="5" t="s">
        <v>255</v>
      </c>
      <c r="G544" s="5">
        <v>2028</v>
      </c>
      <c r="H544" s="5" t="s">
        <v>255</v>
      </c>
      <c r="I544" s="6">
        <v>26779</v>
      </c>
    </row>
    <row r="545" spans="1:9" x14ac:dyDescent="0.35">
      <c r="A545" s="5" t="s">
        <v>46</v>
      </c>
      <c r="B545" s="6" t="s">
        <v>47</v>
      </c>
      <c r="C545" s="5" t="s">
        <v>8</v>
      </c>
      <c r="D545" s="6" t="s">
        <v>213</v>
      </c>
      <c r="E545" s="5" t="s">
        <v>214</v>
      </c>
      <c r="F545" s="5" t="s">
        <v>255</v>
      </c>
      <c r="G545" s="5">
        <v>2029</v>
      </c>
      <c r="H545" s="5" t="s">
        <v>255</v>
      </c>
      <c r="I545" s="6">
        <v>26779</v>
      </c>
    </row>
    <row r="546" spans="1:9" x14ac:dyDescent="0.35">
      <c r="A546" s="5" t="s">
        <v>46</v>
      </c>
      <c r="B546" s="6" t="s">
        <v>47</v>
      </c>
      <c r="C546" s="5" t="s">
        <v>8</v>
      </c>
      <c r="D546" s="6" t="s">
        <v>213</v>
      </c>
      <c r="E546" s="5" t="s">
        <v>214</v>
      </c>
      <c r="F546" s="5" t="s">
        <v>255</v>
      </c>
      <c r="G546" s="5">
        <v>2030</v>
      </c>
      <c r="H546" s="5" t="s">
        <v>255</v>
      </c>
      <c r="I546" s="6">
        <v>26779</v>
      </c>
    </row>
    <row r="547" spans="1:9" x14ac:dyDescent="0.35">
      <c r="A547" s="5" t="s">
        <v>46</v>
      </c>
      <c r="B547" s="6" t="s">
        <v>47</v>
      </c>
      <c r="C547" s="5" t="s">
        <v>8</v>
      </c>
      <c r="D547" s="6" t="s">
        <v>213</v>
      </c>
      <c r="E547" s="5" t="s">
        <v>214</v>
      </c>
      <c r="F547" s="5" t="s">
        <v>255</v>
      </c>
      <c r="G547" s="5">
        <v>2031</v>
      </c>
      <c r="H547" s="5" t="s">
        <v>255</v>
      </c>
      <c r="I547" s="6">
        <v>26779</v>
      </c>
    </row>
    <row r="548" spans="1:9" x14ac:dyDescent="0.35">
      <c r="A548" s="5" t="s">
        <v>128</v>
      </c>
      <c r="B548" s="6" t="s">
        <v>129</v>
      </c>
      <c r="C548" s="5" t="s">
        <v>8</v>
      </c>
      <c r="D548" s="6" t="s">
        <v>235</v>
      </c>
      <c r="E548" s="5" t="s">
        <v>207</v>
      </c>
      <c r="F548" s="5" t="s">
        <v>255</v>
      </c>
      <c r="G548" s="5">
        <v>2026</v>
      </c>
      <c r="I548" s="6">
        <v>107894</v>
      </c>
    </row>
    <row r="549" spans="1:9" x14ac:dyDescent="0.35">
      <c r="A549" s="5" t="s">
        <v>128</v>
      </c>
      <c r="B549" s="6" t="s">
        <v>129</v>
      </c>
      <c r="C549" s="5" t="s">
        <v>8</v>
      </c>
      <c r="D549" s="6" t="s">
        <v>235</v>
      </c>
      <c r="E549" s="5" t="s">
        <v>207</v>
      </c>
      <c r="F549" s="5" t="s">
        <v>255</v>
      </c>
      <c r="G549" s="5">
        <v>2027</v>
      </c>
      <c r="I549" s="6">
        <v>107894</v>
      </c>
    </row>
    <row r="550" spans="1:9" x14ac:dyDescent="0.35">
      <c r="A550" s="5" t="s">
        <v>128</v>
      </c>
      <c r="B550" s="6" t="s">
        <v>129</v>
      </c>
      <c r="C550" s="5" t="s">
        <v>8</v>
      </c>
      <c r="D550" s="6" t="s">
        <v>235</v>
      </c>
      <c r="E550" s="5" t="s">
        <v>207</v>
      </c>
      <c r="F550" s="5" t="s">
        <v>255</v>
      </c>
      <c r="G550" s="5">
        <v>2028</v>
      </c>
      <c r="H550" s="5" t="s">
        <v>255</v>
      </c>
      <c r="I550" s="6">
        <v>107894</v>
      </c>
    </row>
    <row r="551" spans="1:9" x14ac:dyDescent="0.35">
      <c r="A551" s="5" t="s">
        <v>128</v>
      </c>
      <c r="B551" s="6" t="s">
        <v>129</v>
      </c>
      <c r="C551" s="5" t="s">
        <v>8</v>
      </c>
      <c r="D551" s="6" t="s">
        <v>235</v>
      </c>
      <c r="E551" s="5" t="s">
        <v>207</v>
      </c>
      <c r="F551" s="5" t="s">
        <v>255</v>
      </c>
      <c r="G551" s="5">
        <v>2029</v>
      </c>
      <c r="H551" s="5" t="s">
        <v>255</v>
      </c>
      <c r="I551" s="6">
        <v>107894</v>
      </c>
    </row>
    <row r="552" spans="1:9" x14ac:dyDescent="0.35">
      <c r="A552" s="5" t="s">
        <v>128</v>
      </c>
      <c r="B552" s="6" t="s">
        <v>129</v>
      </c>
      <c r="C552" s="5" t="s">
        <v>8</v>
      </c>
      <c r="D552" s="6" t="s">
        <v>235</v>
      </c>
      <c r="E552" s="5" t="s">
        <v>207</v>
      </c>
      <c r="F552" s="5" t="s">
        <v>255</v>
      </c>
      <c r="G552" s="5">
        <v>2030</v>
      </c>
      <c r="H552" s="5" t="s">
        <v>255</v>
      </c>
      <c r="I552" s="6">
        <v>107894</v>
      </c>
    </row>
    <row r="553" spans="1:9" x14ac:dyDescent="0.35">
      <c r="A553" s="5" t="s">
        <v>128</v>
      </c>
      <c r="B553" s="6" t="s">
        <v>129</v>
      </c>
      <c r="C553" s="5" t="s">
        <v>8</v>
      </c>
      <c r="D553" s="6" t="s">
        <v>235</v>
      </c>
      <c r="E553" s="5" t="s">
        <v>207</v>
      </c>
      <c r="F553" s="5" t="s">
        <v>255</v>
      </c>
      <c r="G553" s="5">
        <v>2031</v>
      </c>
      <c r="H553" s="5" t="s">
        <v>255</v>
      </c>
      <c r="I553" s="6">
        <v>107894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CD2F5-D9D8-4EAD-9767-5F9967619AD4}">
  <dimension ref="A1:C17"/>
  <sheetViews>
    <sheetView showGridLines="0" workbookViewId="0">
      <selection activeCell="F26" sqref="F26"/>
    </sheetView>
  </sheetViews>
  <sheetFormatPr defaultColWidth="8.81640625" defaultRowHeight="14.5" x14ac:dyDescent="0.35"/>
  <cols>
    <col min="1" max="1" width="8.81640625" style="6"/>
    <col min="2" max="2" width="8.81640625" style="5"/>
    <col min="3" max="3" width="14" style="5" customWidth="1"/>
    <col min="4" max="4" width="10.26953125" style="6" bestFit="1" customWidth="1"/>
    <col min="5" max="16384" width="8.81640625" style="6"/>
  </cols>
  <sheetData>
    <row r="1" spans="1:3" x14ac:dyDescent="0.35">
      <c r="A1" s="24" t="s">
        <v>339</v>
      </c>
      <c r="B1" s="25"/>
      <c r="C1" s="25"/>
    </row>
    <row r="2" spans="1:3" x14ac:dyDescent="0.35">
      <c r="A2" s="26"/>
      <c r="B2" s="25"/>
      <c r="C2" s="25"/>
    </row>
    <row r="3" spans="1:3" x14ac:dyDescent="0.35">
      <c r="A3" s="26" t="s">
        <v>341</v>
      </c>
      <c r="B3" s="25">
        <v>2026</v>
      </c>
      <c r="C3" s="27">
        <v>46235</v>
      </c>
    </row>
    <row r="4" spans="1:3" x14ac:dyDescent="0.35">
      <c r="A4" s="26" t="s">
        <v>341</v>
      </c>
      <c r="B4" s="25">
        <v>2027</v>
      </c>
      <c r="C4" s="27">
        <v>46600</v>
      </c>
    </row>
    <row r="5" spans="1:3" x14ac:dyDescent="0.35">
      <c r="A5" s="26" t="s">
        <v>341</v>
      </c>
      <c r="B5" s="25">
        <v>2028</v>
      </c>
      <c r="C5" s="27">
        <v>47027</v>
      </c>
    </row>
    <row r="6" spans="1:3" x14ac:dyDescent="0.35">
      <c r="A6" s="26" t="s">
        <v>341</v>
      </c>
      <c r="B6" s="25">
        <v>2029</v>
      </c>
      <c r="C6" s="27">
        <v>47331</v>
      </c>
    </row>
    <row r="7" spans="1:3" x14ac:dyDescent="0.35">
      <c r="A7" s="26" t="s">
        <v>341</v>
      </c>
      <c r="B7" s="25">
        <v>2030</v>
      </c>
      <c r="C7" s="27">
        <v>47696</v>
      </c>
    </row>
    <row r="8" spans="1:3" x14ac:dyDescent="0.35">
      <c r="A8" s="26" t="s">
        <v>342</v>
      </c>
      <c r="B8" s="25">
        <v>2030</v>
      </c>
      <c r="C8" s="27">
        <v>47696</v>
      </c>
    </row>
    <row r="9" spans="1:3" x14ac:dyDescent="0.35">
      <c r="A9" s="26" t="s">
        <v>341</v>
      </c>
      <c r="B9" s="25">
        <v>2031</v>
      </c>
      <c r="C9" s="27">
        <v>48061</v>
      </c>
    </row>
    <row r="10" spans="1:3" x14ac:dyDescent="0.35">
      <c r="A10" s="26" t="s">
        <v>342</v>
      </c>
      <c r="B10" s="25">
        <v>2031</v>
      </c>
      <c r="C10" s="27">
        <v>48061</v>
      </c>
    </row>
    <row r="13" spans="1:3" x14ac:dyDescent="0.35">
      <c r="A13" s="28" t="s">
        <v>340</v>
      </c>
      <c r="B13" s="29"/>
      <c r="C13" s="29"/>
    </row>
    <row r="14" spans="1:3" x14ac:dyDescent="0.35">
      <c r="A14" s="30"/>
      <c r="B14" s="29"/>
      <c r="C14" s="29"/>
    </row>
    <row r="15" spans="1:3" x14ac:dyDescent="0.35">
      <c r="A15" s="30" t="s">
        <v>341</v>
      </c>
      <c r="B15" s="29">
        <v>2026</v>
      </c>
      <c r="C15" s="31">
        <v>46235</v>
      </c>
    </row>
    <row r="16" spans="1:3" x14ac:dyDescent="0.35">
      <c r="A16" s="30" t="s">
        <v>341</v>
      </c>
      <c r="B16" s="29">
        <v>2027</v>
      </c>
      <c r="C16" s="31">
        <v>46600</v>
      </c>
    </row>
    <row r="17" spans="1:3" x14ac:dyDescent="0.35">
      <c r="A17" s="30" t="s">
        <v>341</v>
      </c>
      <c r="B17" s="29">
        <v>2030</v>
      </c>
      <c r="C17" s="31">
        <v>47696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 xsi:nil="true"/>
    <Publicacao xmlns="e6ab3a8c-1b9d-4e48-929c-0169f452390a">912</Publicacao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85</Ordem>
  </documentManagement>
</p:properties>
</file>

<file path=customXml/itemProps1.xml><?xml version="1.0" encoding="utf-8"?>
<ds:datastoreItem xmlns:ds="http://schemas.openxmlformats.org/officeDocument/2006/customXml" ds:itemID="{EED0C7B7-F00D-446A-A407-8DFE5969BA29}"/>
</file>

<file path=customXml/itemProps2.xml><?xml version="1.0" encoding="utf-8"?>
<ds:datastoreItem xmlns:ds="http://schemas.openxmlformats.org/officeDocument/2006/customXml" ds:itemID="{C766E832-1545-4C4B-8803-186958F8C15B}"/>
</file>

<file path=customXml/itemProps3.xml><?xml version="1.0" encoding="utf-8"?>
<ds:datastoreItem xmlns:ds="http://schemas.openxmlformats.org/officeDocument/2006/customXml" ds:itemID="{549D5F01-E70E-4639-9D63-4F2F3A63DE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LRCAP-2026 UTE GN-CM UHE</vt:lpstr>
      <vt:lpstr>LRCAP-2026 UTE O-B</vt:lpstr>
      <vt:lpstr>Query UHE Comp</vt:lpstr>
      <vt:lpstr>Query UHE 4LRCAP</vt:lpstr>
      <vt:lpstr>Query UTE 5LRCAP</vt:lpstr>
      <vt:lpstr>Query UTE Comp CC</vt:lpstr>
      <vt:lpstr>Query UTE Comp</vt:lpstr>
      <vt:lpstr>Query UTE 4LRCAP</vt:lpstr>
      <vt:lpstr>Entrada</vt:lpstr>
      <vt:lpstr>Produtos</vt:lpstr>
      <vt:lpstr>PDisp_DispOf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Dados dos empreendimentos dos vencedores</dc:title>
  <dc:creator>Andre Luiz da Silva Velloso</dc:creator>
  <cp:lastModifiedBy>Gustavo Ponte</cp:lastModifiedBy>
  <dcterms:created xsi:type="dcterms:W3CDTF">2026-03-23T15:20:36Z</dcterms:created>
  <dcterms:modified xsi:type="dcterms:W3CDTF">2026-03-27T13:23:37Z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